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0" windowWidth="15600" windowHeight="7060" activeTab="1"/>
  </bookViews>
  <sheets>
    <sheet name="調查表" sheetId="3" r:id="rId1"/>
    <sheet name="調查表（範例）" sheetId="1" r:id="rId2"/>
  </sheets>
  <definedNames>
    <definedName name="OLE_LINK1" localSheetId="0">調查表!#REF!</definedName>
    <definedName name="OLE_LINK1" localSheetId="1">'調查表（範例）'!#REF!</definedName>
    <definedName name="_xlnm.Print_Area" localSheetId="0">調查表!$A:$J</definedName>
    <definedName name="_xlnm.Print_Area" localSheetId="1">'調查表（範例）'!$A:$J</definedName>
  </definedNames>
  <calcPr calcId="145621"/>
</workbook>
</file>

<file path=xl/calcChain.xml><?xml version="1.0" encoding="utf-8"?>
<calcChain xmlns="http://schemas.openxmlformats.org/spreadsheetml/2006/main">
  <c r="P75" i="3" l="1"/>
  <c r="O75" i="3"/>
  <c r="L75" i="3"/>
  <c r="F75" i="3"/>
  <c r="P74" i="3"/>
  <c r="O74" i="3"/>
  <c r="L74" i="3"/>
  <c r="F74" i="3" s="1"/>
  <c r="P70" i="3"/>
  <c r="O70" i="3"/>
  <c r="N70" i="3"/>
  <c r="M70" i="3"/>
  <c r="L70" i="3"/>
  <c r="F70" i="3"/>
  <c r="P66" i="3"/>
  <c r="O66" i="3"/>
  <c r="L66" i="3"/>
  <c r="F66" i="3" s="1"/>
  <c r="P62" i="3"/>
  <c r="O62" i="3"/>
  <c r="N62" i="3"/>
  <c r="L62" i="3"/>
  <c r="F62" i="3" s="1"/>
  <c r="P61" i="3"/>
  <c r="O61" i="3"/>
  <c r="N61" i="3"/>
  <c r="L61" i="3"/>
  <c r="F61" i="3"/>
  <c r="I48" i="3"/>
  <c r="I49" i="3" s="1"/>
  <c r="I44" i="3"/>
  <c r="F75" i="1"/>
  <c r="F74" i="1"/>
  <c r="P75" i="1"/>
  <c r="O75" i="1"/>
  <c r="L75" i="1"/>
  <c r="P74" i="1"/>
  <c r="O74" i="1"/>
  <c r="L74" i="1"/>
  <c r="F70" i="1"/>
  <c r="N70" i="1"/>
  <c r="M70" i="1"/>
  <c r="P70" i="1"/>
  <c r="O70" i="1"/>
  <c r="L70" i="1"/>
  <c r="P66" i="1"/>
  <c r="O66" i="1"/>
  <c r="L66" i="1"/>
  <c r="F66" i="1" s="1"/>
  <c r="F62" i="1"/>
  <c r="L62" i="1"/>
  <c r="N62" i="1"/>
  <c r="O62" i="1"/>
  <c r="P62" i="1"/>
  <c r="F61" i="1"/>
  <c r="N61" i="1"/>
  <c r="L61" i="1"/>
  <c r="P61" i="1"/>
  <c r="O61" i="1"/>
  <c r="I44" i="1" l="1"/>
  <c r="I48" i="1" l="1"/>
  <c r="I49" i="1"/>
</calcChain>
</file>

<file path=xl/sharedStrings.xml><?xml version="1.0" encoding="utf-8"?>
<sst xmlns="http://schemas.openxmlformats.org/spreadsheetml/2006/main" count="342" uniqueCount="156">
  <si>
    <t>一、委外案件屬性</t>
    <phoneticPr fontId="1" type="noConversion"/>
  </si>
  <si>
    <t>二、委外案件基本資料</t>
    <phoneticPr fontId="1" type="noConversion"/>
  </si>
  <si>
    <t>項次</t>
    <phoneticPr fontId="1" type="noConversion"/>
  </si>
  <si>
    <t>項目</t>
    <phoneticPr fontId="1" type="noConversion"/>
  </si>
  <si>
    <t>說明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</si>
  <si>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</si>
  <si>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</si>
  <si>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</si>
  <si>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</si>
  <si>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</si>
  <si>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</si>
  <si>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</si>
  <si>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</si>
  <si>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</si>
  <si>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委託辦理單位</t>
  </si>
  <si>
    <t>受委託辦理廠商</t>
  </si>
  <si>
    <t>契約期間</t>
  </si>
  <si>
    <t>契約金額</t>
  </si>
  <si>
    <t>法令依據</t>
  </si>
  <si>
    <t>辦理方式</t>
  </si>
  <si>
    <t>委外事由</t>
  </si>
  <si>
    <t>案件類型
(參填表說明一)</t>
    <phoneticPr fontId="1" type="noConversion"/>
  </si>
  <si>
    <t>評核項目</t>
    <phoneticPr fontId="1" type="noConversion"/>
  </si>
  <si>
    <t>評核指標</t>
    <phoneticPr fontId="1" type="noConversion"/>
  </si>
  <si>
    <t>單位自評說明</t>
    <phoneticPr fontId="1" type="noConversion"/>
  </si>
  <si>
    <t>委外業務承辦人員已參加相關教育研習</t>
  </si>
  <si>
    <t>委外契約中，明確規定廠商違約之處理</t>
  </si>
  <si>
    <t>委外業務承辦人，曾否參加相關教育研習課程，如有，請敘明參加採購法、委外業務相關研習（時間、場次）。</t>
    <phoneticPr fontId="1" type="noConversion"/>
  </si>
  <si>
    <t>1.有無提供詳細投標資訊。</t>
    <phoneticPr fontId="1" type="noConversion"/>
  </si>
  <si>
    <t>2.委託案件公開招標時，有無對參與廠商應具備之資格條件做明確之規範。</t>
    <phoneticPr fontId="1" type="noConversion"/>
  </si>
  <si>
    <t>3.有無依規定成立評選委員會辦理評選作業。</t>
    <phoneticPr fontId="1" type="noConversion"/>
  </si>
  <si>
    <t>4.有無對委外招標失敗之業務作檢討。</t>
    <phoneticPr fontId="1" type="noConversion"/>
  </si>
  <si>
    <t>1.有無於委外契約中明定違約之處理方式（例如：計點、罰金、歇業、停業、合約結束等）。</t>
    <phoneticPr fontId="1" type="noConversion"/>
  </si>
  <si>
    <t>2.有無依契約規定執行違約之處理。</t>
    <phoneticPr fontId="1" type="noConversion"/>
  </si>
  <si>
    <t>3.有無於委外契約中，明定爭議(含申訴)之處理機制或作業方式。</t>
    <phoneticPr fontId="1" type="noConversion"/>
  </si>
  <si>
    <t>詳細規範投標廠商資格條件，並依規定完成招標作業</t>
    <phoneticPr fontId="1" type="noConversion"/>
  </si>
  <si>
    <t>建立委外監督查核機制</t>
  </si>
  <si>
    <t>建立委外危機處理機制</t>
  </si>
  <si>
    <t>執行委外業務節省之人力、經費、顧客滿意度等量化績效值。</t>
  </si>
  <si>
    <t>1.有無建立委外作業之監督查核機制。</t>
    <phoneticPr fontId="1" type="noConversion"/>
  </si>
  <si>
    <t>2.有無落實執行監督查核作業。</t>
    <phoneticPr fontId="1" type="noConversion"/>
  </si>
  <si>
    <t>3.委外契約是否加入質化評估指標。如有，請列舉質化評估指標項目，並摘述評估結果。</t>
    <phoneticPr fontId="1" type="noConversion"/>
  </si>
  <si>
    <t>1.有無建立委外業務之危機管理配套措施。</t>
    <phoneticPr fontId="1" type="noConversion"/>
  </si>
  <si>
    <t>2.對委外業務執行績效不彰者，有無提出並執行改善對策。</t>
    <phoneticPr fontId="1" type="noConversion"/>
  </si>
  <si>
    <t>1.有無預先建立委外成本效益評估機制。</t>
    <phoneticPr fontId="1" type="noConversion"/>
  </si>
  <si>
    <t>2.有無就委外和自行辦理事項所需成本作比較分析。</t>
    <phoneticPr fontId="1" type="noConversion"/>
  </si>
  <si>
    <t>3.有無就委外業務之營運績效，進行具體分析。</t>
    <phoneticPr fontId="1" type="noConversion"/>
  </si>
  <si>
    <t>4.有無辦理顧客滿意度調查。</t>
    <phoneticPr fontId="1" type="noConversion"/>
  </si>
  <si>
    <t>5.顧客滿意度問卷調查結果，有無進行分析、應用及改善措施。</t>
    <phoneticPr fontId="1" type="noConversion"/>
  </si>
  <si>
    <t>填表說明：</t>
  </si>
  <si>
    <t>3.業務委外後節餘之人力及經費是否調移至其他現行或新增業務。</t>
    <phoneticPr fontId="1" type="noConversion"/>
  </si>
  <si>
    <t>二</t>
    <phoneticPr fontId="1" type="noConversion"/>
  </si>
  <si>
    <t>一</t>
    <phoneticPr fontId="1" type="noConversion"/>
  </si>
  <si>
    <t>通盤檢討單位整體業務，對於未涉政策決定或公權力業務，其性質屬公共服務或執行業務，適合委託民間辦理者之委外規劃情形</t>
    <phoneticPr fontId="1" type="noConversion"/>
  </si>
  <si>
    <t>新增業務或人力不足部分，積極檢討規劃委外辦理</t>
    <phoneticPr fontId="1" type="noConversion"/>
  </si>
  <si>
    <t>辦理成本效益評估</t>
    <phoneticPr fontId="1" type="noConversion"/>
  </si>
  <si>
    <t>1.有無定期通盤檢討現有業務委外之可行性。</t>
    <phoneticPr fontId="1" type="noConversion"/>
  </si>
  <si>
    <t>2.有無建立委外提案之機制。</t>
    <phoneticPr fontId="1" type="noConversion"/>
  </si>
  <si>
    <t>3.有無應委外而正規劃辦理事項。</t>
    <phoneticPr fontId="1" type="noConversion"/>
  </si>
  <si>
    <t>2.有無因人力不足檢討業務委外之可行性。</t>
    <phoneticPr fontId="1" type="noConversion"/>
  </si>
  <si>
    <t>3.有無其他特殊創新委外績效。</t>
    <phoneticPr fontId="1" type="noConversion"/>
  </si>
  <si>
    <t>二、機關自行辦理之人力經費或人事費估算：</t>
    <phoneticPr fontId="1" type="noConversion"/>
  </si>
  <si>
    <t>每人/每月</t>
    <phoneticPr fontId="1" type="noConversion"/>
  </si>
  <si>
    <t>類型</t>
    <phoneticPr fontId="1" type="noConversion"/>
  </si>
  <si>
    <t>月薪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</si>
  <si>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</si>
  <si>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</si>
  <si>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</si>
  <si>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</si>
  <si>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</si>
  <si>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</si>
  <si>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</si>
  <si>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駐衛警</t>
    <phoneticPr fontId="1" type="noConversion"/>
  </si>
  <si>
    <t>約用人員</t>
  </si>
  <si>
    <t>保全</t>
    <phoneticPr fontId="1" type="noConversion"/>
  </si>
  <si>
    <t>清潔</t>
    <phoneticPr fontId="1" type="noConversion"/>
  </si>
  <si>
    <t>□新案(前2年未曾提送專案小組會議)</t>
  </si>
  <si>
    <t>【非人力替代性，如：機器租賃、耗材採購與維護及無人駐點保全，無須填列】</t>
    <phoneticPr fontId="1" type="noConversion"/>
  </si>
  <si>
    <t>舊案之補充說明：</t>
    <phoneticPr fontId="1" type="noConversion"/>
  </si>
  <si>
    <t>無</t>
    <phoneticPr fontId="1" type="noConversion"/>
  </si>
  <si>
    <t>1.有無就新增業務檢討委外之可行性。</t>
    <phoneticPr fontId="1" type="noConversion"/>
  </si>
  <si>
    <t>無，無新增業務</t>
    <phoneticPr fontId="1" type="noConversion"/>
  </si>
  <si>
    <t>無，目前無規劃辦理事項</t>
    <phoneticPr fontId="1" type="noConversion"/>
  </si>
  <si>
    <t>無，目前暫無規劃</t>
    <phoneticPr fontId="1" type="noConversion"/>
  </si>
  <si>
    <t>1030517~1030726參加「採購專業人員基礎訓練班」成績及格</t>
    <phoneticPr fontId="1" type="noConversion"/>
  </si>
  <si>
    <t>無，目前無新增業務</t>
    <phoneticPr fontId="1" type="noConversion"/>
  </si>
  <si>
    <t>無，本案為共同供應契約採購案</t>
    <phoneticPr fontId="1" type="noConversion"/>
  </si>
  <si>
    <t>有，台銀共約第15條</t>
    <phoneticPr fontId="1" type="noConversion"/>
  </si>
  <si>
    <t>無，尚無違約記錄</t>
    <phoneticPr fontId="1" type="noConversion"/>
  </si>
  <si>
    <t>有，台銀共約第18條</t>
    <phoneticPr fontId="1" type="noConversion"/>
  </si>
  <si>
    <t>有，台銀共約第13條</t>
    <phoneticPr fontId="1" type="noConversion"/>
  </si>
  <si>
    <t>有，採走動式管理，不定期巡查</t>
    <phoneticPr fontId="1" type="noConversion"/>
  </si>
  <si>
    <t>無，依台銀共約辦理</t>
    <phoneticPr fontId="1" type="noConversion"/>
  </si>
  <si>
    <t>有，保全備有緊急狀況SOP</t>
    <phoneticPr fontId="1" type="noConversion"/>
  </si>
  <si>
    <t>無，目前並無此情形</t>
    <phoneticPr fontId="1" type="noConversion"/>
  </si>
  <si>
    <t>有，召開相關會議評估討論</t>
    <phoneticPr fontId="1" type="noConversion"/>
  </si>
  <si>
    <t>無，依共同供應契約辦理</t>
    <phoneticPr fontId="1" type="noConversion"/>
  </si>
  <si>
    <t>本案無變動</t>
    <phoneticPr fontId="1" type="noConversion"/>
  </si>
  <si>
    <r>
      <rPr>
        <sz val="12"/>
        <color rgb="FF0000FF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>舊案(前2年曾提專案小組會議，屬續約或延續性案件，但履約條件如委外範圍、人力配置及履約期間等有變動，須補充說明)</t>
    </r>
    <phoneticPr fontId="1" type="noConversion"/>
  </si>
  <si>
    <t>委外人事費</t>
    <phoneticPr fontId="1" type="noConversion"/>
  </si>
  <si>
    <t>（請輸入金額）</t>
    <phoneticPr fontId="1" type="noConversion"/>
  </si>
  <si>
    <r>
      <t xml:space="preserve">1.實際節約之人力之計算方式：
(委外人事費-機關自行辦理負擔之人事費)/(每人每年所需之人事費)            
</t>
    </r>
    <r>
      <rPr>
        <i/>
        <sz val="10"/>
        <color theme="1"/>
        <rFont val="標楷體"/>
        <family val="4"/>
        <charset val="136"/>
      </rPr>
      <t>（參填表說明二）</t>
    </r>
    <phoneticPr fontId="1" type="noConversion"/>
  </si>
  <si>
    <t>機關自行辦理負擔之人事費</t>
    <phoneticPr fontId="1" type="noConversion"/>
  </si>
  <si>
    <t>每人每年所需之人事費</t>
    <phoneticPr fontId="1" type="noConversion"/>
  </si>
  <si>
    <r>
      <t xml:space="preserve">2.實際節省之經費之計算方式：
「委外總經費-機關自行辦理負擔之經費(含人力、物力之經費)」/(機關自行辦理負擔之經費)
</t>
    </r>
    <r>
      <rPr>
        <sz val="10"/>
        <color theme="1"/>
        <rFont val="標楷體"/>
        <family val="4"/>
        <charset val="136"/>
      </rPr>
      <t>（參填表說明二）</t>
    </r>
    <phoneticPr fontId="1" type="noConversion"/>
  </si>
  <si>
    <t>機關自行辦理負擔之經費(含人、物力經費)</t>
    <phoneticPr fontId="1" type="noConversion"/>
  </si>
  <si>
    <t>機關自行辦理負擔經費</t>
    <phoneticPr fontId="1" type="noConversion"/>
  </si>
  <si>
    <t>□舊案(前2年曾提專案小組會議，屬續約或延續性案件，但履約條件如委外範圍、人力配置及履約期間等有變動，須補充說明)</t>
  </si>
  <si>
    <r>
      <t>補充說明：</t>
    </r>
    <r>
      <rPr>
        <i/>
        <sz val="8"/>
        <rFont val="標楷體"/>
        <family val="4"/>
        <charset val="136"/>
      </rPr>
      <t>(自行辦理負擔之經費如有非人事費部分，如物力、管銷等請加註說明)</t>
    </r>
    <phoneticPr fontId="1" type="noConversion"/>
  </si>
  <si>
    <r>
      <t>補充說明：</t>
    </r>
    <r>
      <rPr>
        <i/>
        <sz val="8"/>
        <rFont val="標楷體"/>
        <family val="4"/>
        <charset val="136"/>
      </rPr>
      <t>（人事費如非整年度請加註說明）</t>
    </r>
    <phoneticPr fontId="1" type="noConversion"/>
  </si>
  <si>
    <t>委外案件名稱</t>
    <phoneticPr fontId="1" type="noConversion"/>
  </si>
  <si>
    <t>本調查表簽核後，紙本請送人事室行政人力組，電子檔請寄至cathywu@ntu.edu.tw。</t>
    <phoneticPr fontId="1" type="noConversion"/>
  </si>
  <si>
    <t>承辦人：</t>
    <phoneticPr fontId="1" type="noConversion"/>
  </si>
  <si>
    <t>聯絡電話：</t>
    <phoneticPr fontId="1" type="noConversion"/>
  </si>
  <si>
    <t>E-mail：</t>
    <phoneticPr fontId="1" type="noConversion"/>
  </si>
  <si>
    <t>二級單位主管：</t>
    <phoneticPr fontId="1" type="noConversion"/>
  </si>
  <si>
    <t>一級單位主管：</t>
    <phoneticPr fontId="1" type="noConversion"/>
  </si>
  <si>
    <t>（二）委外業務非屬技工友遺缺之業務，請依工作屬性，參酌一般企業之薪資標準，自行計算（參考
      1111人力銀行求才薪資，列舉如下）</t>
    <phoneticPr fontId="1" type="noConversion"/>
  </si>
  <si>
    <r>
      <rPr>
        <b/>
        <sz val="12"/>
        <color theme="1"/>
        <rFont val="標楷體"/>
        <family val="4"/>
        <charset val="136"/>
      </rPr>
      <t>一、依「行政院及所屬各機關推動業務委託民間辦理實施要點」、「教育部推動業務委託民間辦
    理之督導考評作業要點」及本校推動業務委託民間辦理實施要點規定，業務委外方式如下：</t>
    </r>
    <r>
      <rPr>
        <sz val="12"/>
        <color theme="1"/>
        <rFont val="標楷體"/>
        <family val="4"/>
        <charset val="136"/>
      </rPr>
      <t xml:space="preserve">
（一）整體業務委外：將所屬公共服務或執行性質之整體業務委外，或將現有土地、建物、設施及設
      備，委託民間經營管理，如：依促參法所辦理之BOT（公辦民營）及採購法第99條之委外經營案
      件。
（二）部分業務委外（依採購法辦理業務採購或業務委託）：
     1.內部事務或服務委外：將內部事務或對外提供服務之業務（如資訊、保全、清潔、環境綠化、
       事務機器設備、公務車輛、文書繕打等），委託民間機構辦理。
     2.輔助行政：將業務委託私人，使其居輔佐地位，從旁協助執行部分管制性業務。</t>
    </r>
    <phoneticPr fontId="1" type="noConversion"/>
  </si>
  <si>
    <t>(請輸入起日，如107/1/1)</t>
    <phoneticPr fontId="1" type="noConversion"/>
  </si>
  <si>
    <t>起至</t>
    <phoneticPr fontId="1" type="noConversion"/>
  </si>
  <si>
    <t>(請輸入迄日，如107/12/31)</t>
    <phoneticPr fontId="1" type="noConversion"/>
  </si>
  <si>
    <t>一級單位</t>
    <phoneticPr fontId="1" type="noConversion"/>
  </si>
  <si>
    <t>XXX處</t>
    <phoneticPr fontId="1" type="noConversion"/>
  </si>
  <si>
    <t>二級單位</t>
    <phoneticPr fontId="1" type="noConversion"/>
  </si>
  <si>
    <t>XXX組</t>
    <phoneticPr fontId="1" type="noConversion"/>
  </si>
  <si>
    <t>XXX有限公司</t>
    <phoneticPr fontId="1" type="noConversion"/>
  </si>
  <si>
    <t>XXX保全勤務</t>
    <phoneticPr fontId="1" type="noConversion"/>
  </si>
  <si>
    <t>(請輸入金額)</t>
    <phoneticPr fontId="1" type="noConversion"/>
  </si>
  <si>
    <t>部分業務委外</t>
    <phoneticPr fontId="1" type="noConversion"/>
  </si>
  <si>
    <t>政府採購法</t>
    <phoneticPr fontId="1" type="noConversion"/>
  </si>
  <si>
    <t>共同供應契約</t>
    <phoneticPr fontId="1" type="noConversion"/>
  </si>
  <si>
    <t>因該場地為委外經營商場，全年無休，工作時間長，評估宜委外</t>
    <phoneticPr fontId="1" type="noConversion"/>
  </si>
  <si>
    <t>三、單位辦理委外案件自評（未達30萬元免填）</t>
    <phoneticPr fontId="1" type="noConversion"/>
  </si>
  <si>
    <t>有（請敘明）_______________</t>
  </si>
  <si>
    <t>無，依需求辦理</t>
    <phoneticPr fontId="1" type="noConversion"/>
  </si>
  <si>
    <t>有，調整為每年修繕經費</t>
    <phoneticPr fontId="1" type="noConversion"/>
  </si>
  <si>
    <r>
      <t xml:space="preserve">實際節約
人力
</t>
    </r>
    <r>
      <rPr>
        <b/>
        <sz val="6"/>
        <rFont val="標楷體"/>
        <family val="4"/>
        <charset val="136"/>
      </rPr>
      <t>(本欄位自動計算)</t>
    </r>
    <phoneticPr fontId="1" type="noConversion"/>
  </si>
  <si>
    <r>
      <t xml:space="preserve">委外總經費
</t>
    </r>
    <r>
      <rPr>
        <sz val="6"/>
        <rFont val="標楷體"/>
        <family val="4"/>
        <charset val="136"/>
      </rPr>
      <t>(本欄位自動計算)</t>
    </r>
    <phoneticPr fontId="1" type="noConversion"/>
  </si>
  <si>
    <r>
      <t xml:space="preserve">實際節省
經費
</t>
    </r>
    <r>
      <rPr>
        <b/>
        <sz val="6"/>
        <rFont val="標楷體"/>
        <family val="4"/>
        <charset val="136"/>
      </rPr>
      <t>(本欄位自動計算)</t>
    </r>
    <phoneticPr fontId="1" type="noConversion"/>
  </si>
  <si>
    <t>無（請敘明）_______________</t>
    <phoneticPr fontId="1" type="noConversion"/>
  </si>
  <si>
    <t>（一）委外業務如原係技工友、約用人員、駐衛警遺缺之業務</t>
    <phoneticPr fontId="1" type="noConversion"/>
  </si>
  <si>
    <t>技工</t>
    <phoneticPr fontId="1" type="noConversion"/>
  </si>
  <si>
    <t>工友</t>
    <phoneticPr fontId="1" type="noConversion"/>
  </si>
  <si>
    <t>每人/每年</t>
  </si>
  <si>
    <t>每人/每年</t>
    <phoneticPr fontId="1" type="noConversion"/>
  </si>
  <si>
    <t>用人成本估計
(含公提勞健保、勞退準備金、年終獎金1.5個月及考核獎金2個月)</t>
    <phoneticPr fontId="1" type="noConversion"/>
  </si>
  <si>
    <t>用人成本估計
(含公提勞健保、勞退金、年終獎金1.5個月及雇主補充保費)</t>
    <phoneticPr fontId="1" type="noConversion"/>
  </si>
  <si>
    <t>年終</t>
    <phoneticPr fontId="1" type="noConversion"/>
  </si>
  <si>
    <t>考核</t>
    <phoneticPr fontId="1" type="noConversion"/>
  </si>
  <si>
    <t>年薪</t>
    <phoneticPr fontId="1" type="noConversion"/>
  </si>
  <si>
    <t>年勞健保</t>
    <phoneticPr fontId="1" type="noConversion"/>
  </si>
  <si>
    <t>年勞退</t>
    <phoneticPr fontId="1" type="noConversion"/>
  </si>
  <si>
    <t>補充保費</t>
    <phoneticPr fontId="1" type="noConversion"/>
  </si>
  <si>
    <t>年公健保</t>
    <phoneticPr fontId="1" type="noConversion"/>
  </si>
  <si>
    <t>三、單位辦理委外案件自評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</si>
</sst>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元&quot;"/>
    <numFmt numFmtId="177" formatCode="&quot;$&quot;#,##0"/>
    <numFmt numFmtId="178" formatCode="[$-404]e/m/d;@"/>
    <numFmt numFmtId="179" formatCode="0.00_ ;[Red]\-0.00\ "/>
    <numFmt numFmtId="180" formatCode="0_ 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i/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0"/>
      <color rgb="FF0000FF"/>
      <name val="標楷體"/>
      <family val="4"/>
      <charset val="136"/>
    </font>
    <font>
      <sz val="9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2"/>
      <color rgb="FF222222"/>
      <name val="微軟正黑體"/>
      <family val="2"/>
      <charset val="136"/>
    </font>
    <font>
      <i/>
      <sz val="8"/>
      <name val="標楷體"/>
      <family val="4"/>
      <charset val="136"/>
    </font>
    <font>
      <b/>
      <sz val="6"/>
      <name val="標楷體"/>
      <family val="4"/>
      <charset val="136"/>
    </font>
    <font>
      <sz val="6"/>
      <name val="標楷體"/>
      <family val="4"/>
      <charset val="136"/>
    </font>
    <font>
      <sz val="12"/>
      <color rgb="FFFFFFFF"/>
      <name val="標楷體"/>
      <family val="4"/>
      <charset val="136"/>
    </font>
    <font>
      <sz val="10"/>
      <color rgb="FFFFFFF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4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177" fontId="16" fillId="0" borderId="45" xfId="0" applyNumberFormat="1" applyFont="1" applyBorder="1" applyAlignment="1" applyProtection="1">
      <alignment horizontal="left" vertical="center"/>
      <protection locked="0"/>
    </xf>
    <xf numFmtId="177" fontId="16" fillId="0" borderId="46" xfId="0" applyNumberFormat="1" applyFont="1" applyBorder="1" applyAlignment="1" applyProtection="1">
      <alignment horizontal="left" vertical="center"/>
      <protection locked="0"/>
    </xf>
    <xf numFmtId="177" fontId="16" fillId="0" borderId="44" xfId="0" applyNumberFormat="1" applyFont="1" applyBorder="1" applyAlignment="1" applyProtection="1">
      <alignment horizontal="left" vertical="center"/>
      <protection locked="0"/>
    </xf>
    <xf numFmtId="177" fontId="16" fillId="0" borderId="42" xfId="0" applyNumberFormat="1" applyFont="1" applyBorder="1" applyAlignment="1" applyProtection="1">
      <alignment horizontal="left" vertical="center"/>
      <protection locked="0"/>
    </xf>
    <xf numFmtId="179" fontId="18" fillId="2" borderId="25" xfId="0" applyNumberFormat="1" applyFont="1" applyFill="1" applyBorder="1" applyAlignment="1" applyProtection="1">
      <alignment horizontal="left" vertical="center"/>
    </xf>
    <xf numFmtId="179" fontId="18" fillId="2" borderId="26" xfId="0" applyNumberFormat="1" applyFont="1" applyFill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177" fontId="16" fillId="0" borderId="41" xfId="0" applyNumberFormat="1" applyFont="1" applyBorder="1" applyAlignment="1" applyProtection="1">
      <alignment horizontal="left" vertical="center"/>
      <protection locked="0"/>
    </xf>
    <xf numFmtId="177" fontId="16" fillId="0" borderId="43" xfId="0" applyNumberFormat="1" applyFont="1" applyBorder="1" applyAlignment="1" applyProtection="1">
      <alignment horizontal="left" vertical="center"/>
      <protection locked="0"/>
    </xf>
    <xf numFmtId="177" fontId="16" fillId="2" borderId="41" xfId="0" applyNumberFormat="1" applyFont="1" applyFill="1" applyBorder="1" applyAlignment="1" applyProtection="1">
      <alignment horizontal="left" vertical="center"/>
    </xf>
    <xf numFmtId="177" fontId="16" fillId="2" borderId="43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77" fontId="15" fillId="0" borderId="24" xfId="0" applyNumberFormat="1" applyFont="1" applyBorder="1" applyAlignment="1" applyProtection="1">
      <alignment horizontal="center" vertical="center"/>
      <protection locked="0"/>
    </xf>
    <xf numFmtId="177" fontId="15" fillId="0" borderId="25" xfId="0" applyNumberFormat="1" applyFont="1" applyBorder="1" applyAlignment="1" applyProtection="1">
      <alignment horizontal="center" vertical="center"/>
      <protection locked="0"/>
    </xf>
    <xf numFmtId="177" fontId="15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8" fontId="15" fillId="0" borderId="22" xfId="0" applyNumberFormat="1" applyFont="1" applyBorder="1" applyAlignment="1" applyProtection="1">
      <alignment horizontal="distributed" vertical="center" wrapText="1"/>
      <protection locked="0"/>
    </xf>
    <xf numFmtId="178" fontId="15" fillId="0" borderId="41" xfId="0" applyNumberFormat="1" applyFont="1" applyBorder="1" applyAlignment="1" applyProtection="1">
      <alignment horizontal="distributed" vertical="center" wrapText="1"/>
      <protection locked="0"/>
    </xf>
    <xf numFmtId="178" fontId="15" fillId="0" borderId="43" xfId="0" applyNumberFormat="1" applyFont="1" applyBorder="1" applyAlignment="1" applyProtection="1">
      <alignment horizontal="distributed" vertic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B4D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Normal="100" workbookViewId="0">
      <selection activeCell="D3" sqref="D3:J3"/>
    </sheetView>
  </sheetViews>
  <sheetFormatPr defaultColWidth="8.81640625" defaultRowHeight="19.5" x14ac:dyDescent="0.4"/>
  <cols>
    <col min="1" max="1" width="6.81640625" style="2" customWidth="1"/>
    <col min="2" max="3" width="8.81640625" style="1"/>
    <col min="4" max="7" width="10.81640625" style="1" customWidth="1"/>
    <col min="8" max="8" width="11" style="1" customWidth="1"/>
    <col min="9" max="10" width="10.81640625" style="1" customWidth="1"/>
    <col min="11" max="16384" width="8.81640625" style="1"/>
  </cols>
  <sheetData>
    <row r="1" spans="1:10" ht="17" x14ac:dyDescent="0.4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" x14ac:dyDescent="0.4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20.149999999999999" customHeight="1" x14ac:dyDescent="0.4">
      <c r="A3" s="58" t="s">
        <v>0</v>
      </c>
      <c r="B3" s="58"/>
      <c r="C3" s="58"/>
      <c r="D3" s="46" t="s">
        <v>76</v>
      </c>
      <c r="E3" s="46"/>
      <c r="F3" s="46"/>
      <c r="G3" s="46"/>
      <c r="H3" s="46"/>
      <c r="I3" s="46"/>
      <c r="J3" s="46"/>
    </row>
    <row r="4" spans="1:10" ht="20.149999999999999" customHeight="1" x14ac:dyDescent="0.4">
      <c r="A4" s="58"/>
      <c r="B4" s="58"/>
      <c r="C4" s="58"/>
      <c r="D4" s="59" t="s">
        <v>107</v>
      </c>
      <c r="E4" s="59"/>
      <c r="F4" s="59"/>
      <c r="G4" s="59"/>
      <c r="H4" s="59"/>
      <c r="I4" s="59"/>
      <c r="J4" s="59"/>
    </row>
    <row r="5" spans="1:10" ht="20.149999999999999" customHeight="1" x14ac:dyDescent="0.4">
      <c r="A5" s="39"/>
      <c r="B5" s="39"/>
      <c r="C5" s="39"/>
      <c r="D5" s="59"/>
      <c r="E5" s="59"/>
      <c r="F5" s="59"/>
      <c r="G5" s="59"/>
      <c r="H5" s="59"/>
      <c r="I5" s="59"/>
      <c r="J5" s="59"/>
    </row>
    <row r="6" spans="1:10" ht="40" customHeight="1" thickBot="1" x14ac:dyDescent="0.45">
      <c r="A6" s="60" t="s">
        <v>1</v>
      </c>
      <c r="B6" s="60"/>
      <c r="C6" s="60"/>
      <c r="D6" s="60"/>
    </row>
    <row r="7" spans="1:10" ht="30" customHeight="1" thickBot="1" x14ac:dyDescent="0.45">
      <c r="A7" s="40" t="s">
        <v>2</v>
      </c>
      <c r="B7" s="123" t="s">
        <v>3</v>
      </c>
      <c r="C7" s="123"/>
      <c r="D7" s="123" t="s">
        <v>4</v>
      </c>
      <c r="E7" s="123"/>
      <c r="F7" s="123"/>
      <c r="G7" s="123"/>
      <c r="H7" s="123"/>
      <c r="I7" s="123"/>
      <c r="J7" s="124"/>
    </row>
    <row r="8" spans="1:10" ht="40" customHeight="1" x14ac:dyDescent="0.4">
      <c r="A8" s="22" t="s">
        <v>5</v>
      </c>
      <c r="B8" s="129" t="s">
        <v>14</v>
      </c>
      <c r="C8" s="129"/>
      <c r="D8" s="23" t="s">
        <v>122</v>
      </c>
      <c r="E8" s="133"/>
      <c r="F8" s="133"/>
      <c r="G8" s="24" t="s">
        <v>124</v>
      </c>
      <c r="H8" s="133"/>
      <c r="I8" s="133"/>
      <c r="J8" s="134"/>
    </row>
    <row r="9" spans="1:10" ht="40" customHeight="1" x14ac:dyDescent="0.4">
      <c r="A9" s="41" t="s">
        <v>6</v>
      </c>
      <c r="B9" s="112" t="s">
        <v>15</v>
      </c>
      <c r="C9" s="112"/>
      <c r="D9" s="114"/>
      <c r="E9" s="115"/>
      <c r="F9" s="115"/>
      <c r="G9" s="115"/>
      <c r="H9" s="115"/>
      <c r="I9" s="115"/>
      <c r="J9" s="116"/>
    </row>
    <row r="10" spans="1:10" ht="40" customHeight="1" x14ac:dyDescent="0.4">
      <c r="A10" s="41" t="s">
        <v>7</v>
      </c>
      <c r="B10" s="111" t="s">
        <v>110</v>
      </c>
      <c r="C10" s="112"/>
      <c r="D10" s="114"/>
      <c r="E10" s="115"/>
      <c r="F10" s="115"/>
      <c r="G10" s="125"/>
      <c r="H10" s="115"/>
      <c r="I10" s="115"/>
      <c r="J10" s="116"/>
    </row>
    <row r="11" spans="1:10" ht="39.65" customHeight="1" x14ac:dyDescent="0.4">
      <c r="A11" s="26" t="s">
        <v>8</v>
      </c>
      <c r="B11" s="98" t="s">
        <v>16</v>
      </c>
      <c r="C11" s="99"/>
      <c r="D11" s="130" t="s">
        <v>119</v>
      </c>
      <c r="E11" s="131"/>
      <c r="F11" s="131"/>
      <c r="G11" s="27" t="s">
        <v>120</v>
      </c>
      <c r="H11" s="131" t="s">
        <v>121</v>
      </c>
      <c r="I11" s="131"/>
      <c r="J11" s="132"/>
    </row>
    <row r="12" spans="1:10" ht="40" customHeight="1" x14ac:dyDescent="0.4">
      <c r="A12" s="41" t="s">
        <v>9</v>
      </c>
      <c r="B12" s="112" t="s">
        <v>17</v>
      </c>
      <c r="C12" s="112"/>
      <c r="D12" s="126" t="s">
        <v>128</v>
      </c>
      <c r="E12" s="127"/>
      <c r="F12" s="127"/>
      <c r="G12" s="127"/>
      <c r="H12" s="127"/>
      <c r="I12" s="127"/>
      <c r="J12" s="128"/>
    </row>
    <row r="13" spans="1:10" ht="40" customHeight="1" x14ac:dyDescent="0.4">
      <c r="A13" s="41" t="s">
        <v>10</v>
      </c>
      <c r="B13" s="111" t="s">
        <v>21</v>
      </c>
      <c r="C13" s="112"/>
      <c r="D13" s="114"/>
      <c r="E13" s="115"/>
      <c r="F13" s="115"/>
      <c r="G13" s="115"/>
      <c r="H13" s="115"/>
      <c r="I13" s="115"/>
      <c r="J13" s="116"/>
    </row>
    <row r="14" spans="1:10" ht="40" customHeight="1" x14ac:dyDescent="0.4">
      <c r="A14" s="41" t="s">
        <v>11</v>
      </c>
      <c r="B14" s="112" t="s">
        <v>18</v>
      </c>
      <c r="C14" s="112"/>
      <c r="D14" s="117"/>
      <c r="E14" s="118"/>
      <c r="F14" s="118"/>
      <c r="G14" s="118"/>
      <c r="H14" s="118"/>
      <c r="I14" s="118"/>
      <c r="J14" s="119"/>
    </row>
    <row r="15" spans="1:10" ht="40" customHeight="1" x14ac:dyDescent="0.4">
      <c r="A15" s="41" t="s">
        <v>12</v>
      </c>
      <c r="B15" s="112" t="s">
        <v>19</v>
      </c>
      <c r="C15" s="112"/>
      <c r="D15" s="117"/>
      <c r="E15" s="118"/>
      <c r="F15" s="118"/>
      <c r="G15" s="118"/>
      <c r="H15" s="118"/>
      <c r="I15" s="118"/>
      <c r="J15" s="119"/>
    </row>
    <row r="16" spans="1:10" ht="40" customHeight="1" thickBot="1" x14ac:dyDescent="0.45">
      <c r="A16" s="28" t="s">
        <v>13</v>
      </c>
      <c r="B16" s="113" t="s">
        <v>20</v>
      </c>
      <c r="C16" s="113"/>
      <c r="D16" s="120"/>
      <c r="E16" s="121"/>
      <c r="F16" s="121"/>
      <c r="G16" s="121"/>
      <c r="H16" s="121"/>
      <c r="I16" s="121"/>
      <c r="J16" s="122"/>
    </row>
    <row r="17" spans="1:10" ht="40" customHeight="1" thickBot="1" x14ac:dyDescent="0.45">
      <c r="A17" s="29" t="s">
        <v>155</v>
      </c>
      <c r="B17" s="30"/>
      <c r="C17" s="30"/>
      <c r="D17" s="30"/>
      <c r="E17" s="29"/>
      <c r="F17" s="30"/>
      <c r="G17" s="30"/>
      <c r="H17" s="30"/>
      <c r="I17" s="30"/>
      <c r="J17" s="30"/>
    </row>
    <row r="18" spans="1:10" ht="30" customHeight="1" thickBot="1" x14ac:dyDescent="0.45">
      <c r="A18" s="31" t="s">
        <v>2</v>
      </c>
      <c r="B18" s="97" t="s">
        <v>22</v>
      </c>
      <c r="C18" s="97"/>
      <c r="D18" s="97" t="s">
        <v>23</v>
      </c>
      <c r="E18" s="97"/>
      <c r="F18" s="97"/>
      <c r="G18" s="97"/>
      <c r="H18" s="97" t="s">
        <v>24</v>
      </c>
      <c r="I18" s="97"/>
      <c r="J18" s="110"/>
    </row>
    <row r="19" spans="1:10" ht="45" customHeight="1" x14ac:dyDescent="0.4">
      <c r="A19" s="107" t="s">
        <v>5</v>
      </c>
      <c r="B19" s="108" t="s">
        <v>53</v>
      </c>
      <c r="C19" s="109"/>
      <c r="D19" s="61" t="s">
        <v>56</v>
      </c>
      <c r="E19" s="61"/>
      <c r="F19" s="61"/>
      <c r="G19" s="61"/>
      <c r="H19" s="62"/>
      <c r="I19" s="63"/>
      <c r="J19" s="64"/>
    </row>
    <row r="20" spans="1:10" ht="45" customHeight="1" x14ac:dyDescent="0.4">
      <c r="A20" s="95"/>
      <c r="B20" s="102"/>
      <c r="C20" s="103"/>
      <c r="D20" s="65" t="s">
        <v>57</v>
      </c>
      <c r="E20" s="65"/>
      <c r="F20" s="65"/>
      <c r="G20" s="65"/>
      <c r="H20" s="66"/>
      <c r="I20" s="66"/>
      <c r="J20" s="67"/>
    </row>
    <row r="21" spans="1:10" ht="45" customHeight="1" x14ac:dyDescent="0.4">
      <c r="A21" s="95"/>
      <c r="B21" s="104"/>
      <c r="C21" s="105"/>
      <c r="D21" s="65" t="s">
        <v>58</v>
      </c>
      <c r="E21" s="65"/>
      <c r="F21" s="65"/>
      <c r="G21" s="65"/>
      <c r="H21" s="66"/>
      <c r="I21" s="68"/>
      <c r="J21" s="69"/>
    </row>
    <row r="22" spans="1:10" ht="40" customHeight="1" x14ac:dyDescent="0.4">
      <c r="A22" s="95" t="s">
        <v>6</v>
      </c>
      <c r="B22" s="100" t="s">
        <v>54</v>
      </c>
      <c r="C22" s="101"/>
      <c r="D22" s="65" t="s">
        <v>80</v>
      </c>
      <c r="E22" s="65"/>
      <c r="F22" s="65"/>
      <c r="G22" s="65"/>
      <c r="H22" s="66"/>
      <c r="I22" s="66"/>
      <c r="J22" s="67"/>
    </row>
    <row r="23" spans="1:10" ht="40" customHeight="1" x14ac:dyDescent="0.4">
      <c r="A23" s="95"/>
      <c r="B23" s="102"/>
      <c r="C23" s="103"/>
      <c r="D23" s="65" t="s">
        <v>59</v>
      </c>
      <c r="E23" s="65"/>
      <c r="F23" s="65"/>
      <c r="G23" s="65"/>
      <c r="H23" s="66"/>
      <c r="I23" s="66"/>
      <c r="J23" s="67"/>
    </row>
    <row r="24" spans="1:10" ht="40" customHeight="1" x14ac:dyDescent="0.4">
      <c r="A24" s="95"/>
      <c r="B24" s="104"/>
      <c r="C24" s="105"/>
      <c r="D24" s="65" t="s">
        <v>60</v>
      </c>
      <c r="E24" s="65"/>
      <c r="F24" s="65"/>
      <c r="G24" s="65"/>
      <c r="H24" s="70"/>
      <c r="I24" s="70"/>
      <c r="J24" s="71"/>
    </row>
    <row r="25" spans="1:10" ht="70" customHeight="1" x14ac:dyDescent="0.4">
      <c r="A25" s="41" t="s">
        <v>7</v>
      </c>
      <c r="B25" s="65" t="s">
        <v>25</v>
      </c>
      <c r="C25" s="65"/>
      <c r="D25" s="65" t="s">
        <v>27</v>
      </c>
      <c r="E25" s="65"/>
      <c r="F25" s="65"/>
      <c r="G25" s="65"/>
      <c r="H25" s="66"/>
      <c r="I25" s="66"/>
      <c r="J25" s="67"/>
    </row>
    <row r="26" spans="1:10" ht="40" customHeight="1" x14ac:dyDescent="0.4">
      <c r="A26" s="106" t="s">
        <v>8</v>
      </c>
      <c r="B26" s="65" t="s">
        <v>35</v>
      </c>
      <c r="C26" s="65"/>
      <c r="D26" s="65" t="s">
        <v>28</v>
      </c>
      <c r="E26" s="65"/>
      <c r="F26" s="65"/>
      <c r="G26" s="65"/>
      <c r="H26" s="66"/>
      <c r="I26" s="66"/>
      <c r="J26" s="67"/>
    </row>
    <row r="27" spans="1:10" ht="60" customHeight="1" x14ac:dyDescent="0.4">
      <c r="A27" s="106"/>
      <c r="B27" s="65"/>
      <c r="C27" s="65"/>
      <c r="D27" s="65" t="s">
        <v>29</v>
      </c>
      <c r="E27" s="65"/>
      <c r="F27" s="65"/>
      <c r="G27" s="65"/>
      <c r="H27" s="66"/>
      <c r="I27" s="66"/>
      <c r="J27" s="67"/>
    </row>
    <row r="28" spans="1:10" ht="40" customHeight="1" x14ac:dyDescent="0.4">
      <c r="A28" s="106"/>
      <c r="B28" s="65"/>
      <c r="C28" s="65"/>
      <c r="D28" s="65" t="s">
        <v>30</v>
      </c>
      <c r="E28" s="65"/>
      <c r="F28" s="65"/>
      <c r="G28" s="65"/>
      <c r="H28" s="66"/>
      <c r="I28" s="66"/>
      <c r="J28" s="67"/>
    </row>
    <row r="29" spans="1:10" ht="40" customHeight="1" x14ac:dyDescent="0.4">
      <c r="A29" s="106"/>
      <c r="B29" s="65"/>
      <c r="C29" s="65"/>
      <c r="D29" s="65" t="s">
        <v>31</v>
      </c>
      <c r="E29" s="65"/>
      <c r="F29" s="65"/>
      <c r="G29" s="65"/>
      <c r="H29" s="66"/>
      <c r="I29" s="66"/>
      <c r="J29" s="67"/>
    </row>
    <row r="30" spans="1:10" ht="60" customHeight="1" x14ac:dyDescent="0.4">
      <c r="A30" s="106" t="s">
        <v>9</v>
      </c>
      <c r="B30" s="65" t="s">
        <v>26</v>
      </c>
      <c r="C30" s="65"/>
      <c r="D30" s="65" t="s">
        <v>32</v>
      </c>
      <c r="E30" s="65"/>
      <c r="F30" s="65"/>
      <c r="G30" s="65"/>
      <c r="H30" s="66"/>
      <c r="I30" s="66"/>
      <c r="J30" s="67"/>
    </row>
    <row r="31" spans="1:10" ht="40" customHeight="1" x14ac:dyDescent="0.4">
      <c r="A31" s="106"/>
      <c r="B31" s="65"/>
      <c r="C31" s="65"/>
      <c r="D31" s="65" t="s">
        <v>33</v>
      </c>
      <c r="E31" s="65"/>
      <c r="F31" s="65"/>
      <c r="G31" s="65"/>
      <c r="H31" s="66"/>
      <c r="I31" s="66"/>
      <c r="J31" s="67"/>
    </row>
    <row r="32" spans="1:10" ht="40" customHeight="1" x14ac:dyDescent="0.4">
      <c r="A32" s="106"/>
      <c r="B32" s="65"/>
      <c r="C32" s="65"/>
      <c r="D32" s="65" t="s">
        <v>34</v>
      </c>
      <c r="E32" s="65"/>
      <c r="F32" s="65"/>
      <c r="G32" s="65"/>
      <c r="H32" s="66"/>
      <c r="I32" s="66"/>
      <c r="J32" s="67"/>
    </row>
    <row r="33" spans="1:11" ht="40" customHeight="1" x14ac:dyDescent="0.4">
      <c r="A33" s="95" t="s">
        <v>10</v>
      </c>
      <c r="B33" s="65" t="s">
        <v>36</v>
      </c>
      <c r="C33" s="65"/>
      <c r="D33" s="65" t="s">
        <v>39</v>
      </c>
      <c r="E33" s="65"/>
      <c r="F33" s="65"/>
      <c r="G33" s="65"/>
      <c r="H33" s="66"/>
      <c r="I33" s="66"/>
      <c r="J33" s="67"/>
    </row>
    <row r="34" spans="1:11" ht="40" customHeight="1" x14ac:dyDescent="0.4">
      <c r="A34" s="95"/>
      <c r="B34" s="65"/>
      <c r="C34" s="65"/>
      <c r="D34" s="65" t="s">
        <v>40</v>
      </c>
      <c r="E34" s="65"/>
      <c r="F34" s="65"/>
      <c r="G34" s="65"/>
      <c r="H34" s="66"/>
      <c r="I34" s="66"/>
      <c r="J34" s="67"/>
    </row>
    <row r="35" spans="1:11" ht="60" customHeight="1" x14ac:dyDescent="0.4">
      <c r="A35" s="95"/>
      <c r="B35" s="65"/>
      <c r="C35" s="65"/>
      <c r="D35" s="65" t="s">
        <v>41</v>
      </c>
      <c r="E35" s="65"/>
      <c r="F35" s="65"/>
      <c r="G35" s="65"/>
      <c r="H35" s="66"/>
      <c r="I35" s="66"/>
      <c r="J35" s="67"/>
    </row>
    <row r="36" spans="1:11" ht="40" customHeight="1" x14ac:dyDescent="0.4">
      <c r="A36" s="95" t="s">
        <v>11</v>
      </c>
      <c r="B36" s="65" t="s">
        <v>37</v>
      </c>
      <c r="C36" s="65"/>
      <c r="D36" s="65" t="s">
        <v>42</v>
      </c>
      <c r="E36" s="65"/>
      <c r="F36" s="65"/>
      <c r="G36" s="65"/>
      <c r="H36" s="66"/>
      <c r="I36" s="66"/>
      <c r="J36" s="67"/>
    </row>
    <row r="37" spans="1:11" ht="40" customHeight="1" x14ac:dyDescent="0.4">
      <c r="A37" s="95"/>
      <c r="B37" s="65"/>
      <c r="C37" s="65"/>
      <c r="D37" s="65" t="s">
        <v>43</v>
      </c>
      <c r="E37" s="65"/>
      <c r="F37" s="65"/>
      <c r="G37" s="65"/>
      <c r="H37" s="66"/>
      <c r="I37" s="66"/>
      <c r="J37" s="67"/>
    </row>
    <row r="38" spans="1:11" ht="40" customHeight="1" x14ac:dyDescent="0.4">
      <c r="A38" s="95" t="s">
        <v>12</v>
      </c>
      <c r="B38" s="65" t="s">
        <v>55</v>
      </c>
      <c r="C38" s="65"/>
      <c r="D38" s="65" t="s">
        <v>44</v>
      </c>
      <c r="E38" s="65"/>
      <c r="F38" s="65"/>
      <c r="G38" s="65"/>
      <c r="H38" s="66"/>
      <c r="I38" s="66"/>
      <c r="J38" s="67"/>
    </row>
    <row r="39" spans="1:11" ht="40" customHeight="1" x14ac:dyDescent="0.4">
      <c r="A39" s="95"/>
      <c r="B39" s="65"/>
      <c r="C39" s="65"/>
      <c r="D39" s="65" t="s">
        <v>45</v>
      </c>
      <c r="E39" s="65"/>
      <c r="F39" s="65"/>
      <c r="G39" s="65"/>
      <c r="H39" s="66"/>
      <c r="I39" s="66"/>
      <c r="J39" s="67"/>
    </row>
    <row r="40" spans="1:11" ht="40" customHeight="1" x14ac:dyDescent="0.4">
      <c r="A40" s="95"/>
      <c r="B40" s="65"/>
      <c r="C40" s="65"/>
      <c r="D40" s="65" t="s">
        <v>46</v>
      </c>
      <c r="E40" s="65"/>
      <c r="F40" s="65"/>
      <c r="G40" s="65"/>
      <c r="H40" s="66"/>
      <c r="I40" s="66"/>
      <c r="J40" s="67"/>
    </row>
    <row r="41" spans="1:11" ht="17" x14ac:dyDescent="0.4">
      <c r="A41" s="95" t="s">
        <v>13</v>
      </c>
      <c r="B41" s="65" t="s">
        <v>38</v>
      </c>
      <c r="C41" s="65"/>
      <c r="D41" s="65" t="s">
        <v>101</v>
      </c>
      <c r="E41" s="65"/>
      <c r="F41" s="65"/>
      <c r="G41" s="65"/>
      <c r="H41" s="32" t="s">
        <v>99</v>
      </c>
      <c r="I41" s="87" t="s">
        <v>100</v>
      </c>
      <c r="J41" s="88"/>
    </row>
    <row r="42" spans="1:11" ht="25" x14ac:dyDescent="0.4">
      <c r="A42" s="95"/>
      <c r="B42" s="65"/>
      <c r="C42" s="65"/>
      <c r="D42" s="65"/>
      <c r="E42" s="65"/>
      <c r="F42" s="65"/>
      <c r="G42" s="65"/>
      <c r="H42" s="33" t="s">
        <v>102</v>
      </c>
      <c r="I42" s="78" t="s">
        <v>100</v>
      </c>
      <c r="J42" s="79"/>
    </row>
    <row r="43" spans="1:11" ht="25" x14ac:dyDescent="0.4">
      <c r="A43" s="95"/>
      <c r="B43" s="65"/>
      <c r="C43" s="65"/>
      <c r="D43" s="65"/>
      <c r="E43" s="65"/>
      <c r="F43" s="65"/>
      <c r="G43" s="65"/>
      <c r="H43" s="34" t="s">
        <v>103</v>
      </c>
      <c r="I43" s="80" t="s">
        <v>100</v>
      </c>
      <c r="J43" s="81"/>
    </row>
    <row r="44" spans="1:11" ht="34.5" x14ac:dyDescent="0.4">
      <c r="A44" s="95"/>
      <c r="B44" s="65"/>
      <c r="C44" s="65"/>
      <c r="D44" s="65"/>
      <c r="E44" s="65"/>
      <c r="F44" s="65"/>
      <c r="G44" s="65"/>
      <c r="H44" s="35" t="s">
        <v>137</v>
      </c>
      <c r="I44" s="82" t="str">
        <f>IF(ISERROR(($I$41-$I$42)/$I$43),"",($I$41-$I$42)/$I$43)</f>
        <v/>
      </c>
      <c r="J44" s="83"/>
      <c r="K44" s="17"/>
    </row>
    <row r="45" spans="1:11" ht="45" customHeight="1" x14ac:dyDescent="0.4">
      <c r="A45" s="95"/>
      <c r="B45" s="65"/>
      <c r="C45" s="65"/>
      <c r="D45" s="65"/>
      <c r="E45" s="65"/>
      <c r="F45" s="65"/>
      <c r="G45" s="65"/>
      <c r="H45" s="84" t="s">
        <v>109</v>
      </c>
      <c r="I45" s="85"/>
      <c r="J45" s="86"/>
    </row>
    <row r="46" spans="1:11" ht="20" x14ac:dyDescent="0.4">
      <c r="A46" s="95"/>
      <c r="B46" s="65"/>
      <c r="C46" s="65"/>
      <c r="D46" s="65" t="s">
        <v>104</v>
      </c>
      <c r="E46" s="65"/>
      <c r="F46" s="65"/>
      <c r="G46" s="65"/>
      <c r="H46" s="36" t="s">
        <v>138</v>
      </c>
      <c r="I46" s="89"/>
      <c r="J46" s="90"/>
    </row>
    <row r="47" spans="1:11" ht="65" customHeight="1" x14ac:dyDescent="0.4">
      <c r="A47" s="95"/>
      <c r="B47" s="65"/>
      <c r="C47" s="65"/>
      <c r="D47" s="65"/>
      <c r="E47" s="65"/>
      <c r="F47" s="65"/>
      <c r="G47" s="65"/>
      <c r="H47" s="33" t="s">
        <v>105</v>
      </c>
      <c r="I47" s="78" t="s">
        <v>100</v>
      </c>
      <c r="J47" s="79"/>
    </row>
    <row r="48" spans="1:11" ht="25" x14ac:dyDescent="0.4">
      <c r="A48" s="95"/>
      <c r="B48" s="65"/>
      <c r="C48" s="65"/>
      <c r="D48" s="65"/>
      <c r="E48" s="65"/>
      <c r="F48" s="65"/>
      <c r="G48" s="65"/>
      <c r="H48" s="34" t="s">
        <v>106</v>
      </c>
      <c r="I48" s="80" t="str">
        <f>$I$47</f>
        <v>（請輸入金額）</v>
      </c>
      <c r="J48" s="81"/>
    </row>
    <row r="49" spans="1:16" ht="34.5" x14ac:dyDescent="0.4">
      <c r="A49" s="95"/>
      <c r="B49" s="65"/>
      <c r="C49" s="65"/>
      <c r="D49" s="65"/>
      <c r="E49" s="65"/>
      <c r="F49" s="65"/>
      <c r="G49" s="65"/>
      <c r="H49" s="35" t="s">
        <v>139</v>
      </c>
      <c r="I49" s="82" t="str">
        <f>IF(ISERROR(($I$46-$I$47)/$I$48),"",($I$46-$I$47)/$I$48)</f>
        <v/>
      </c>
      <c r="J49" s="83"/>
    </row>
    <row r="50" spans="1:16" ht="45" customHeight="1" x14ac:dyDescent="0.4">
      <c r="A50" s="95"/>
      <c r="B50" s="65"/>
      <c r="C50" s="65"/>
      <c r="D50" s="65"/>
      <c r="E50" s="65"/>
      <c r="F50" s="65"/>
      <c r="G50" s="65"/>
      <c r="H50" s="84" t="s">
        <v>108</v>
      </c>
      <c r="I50" s="85"/>
      <c r="J50" s="86"/>
    </row>
    <row r="51" spans="1:16" ht="40" customHeight="1" x14ac:dyDescent="0.4">
      <c r="A51" s="95"/>
      <c r="B51" s="65"/>
      <c r="C51" s="65"/>
      <c r="D51" s="65" t="s">
        <v>50</v>
      </c>
      <c r="E51" s="65"/>
      <c r="F51" s="65"/>
      <c r="G51" s="65"/>
      <c r="H51" s="66"/>
      <c r="I51" s="66"/>
      <c r="J51" s="67"/>
    </row>
    <row r="52" spans="1:16" ht="40" customHeight="1" x14ac:dyDescent="0.4">
      <c r="A52" s="95"/>
      <c r="B52" s="65"/>
      <c r="C52" s="65"/>
      <c r="D52" s="65" t="s">
        <v>47</v>
      </c>
      <c r="E52" s="65"/>
      <c r="F52" s="65"/>
      <c r="G52" s="65"/>
      <c r="H52" s="66"/>
      <c r="I52" s="66"/>
      <c r="J52" s="67"/>
    </row>
    <row r="53" spans="1:16" ht="40" customHeight="1" thickBot="1" x14ac:dyDescent="0.45">
      <c r="A53" s="96"/>
      <c r="B53" s="72"/>
      <c r="C53" s="72"/>
      <c r="D53" s="72" t="s">
        <v>48</v>
      </c>
      <c r="E53" s="72"/>
      <c r="F53" s="72"/>
      <c r="G53" s="72"/>
      <c r="H53" s="73"/>
      <c r="I53" s="73"/>
      <c r="J53" s="74"/>
    </row>
    <row r="54" spans="1:16" ht="40" customHeight="1" thickBot="1" x14ac:dyDescent="0.45">
      <c r="A54" s="135" t="s">
        <v>78</v>
      </c>
      <c r="B54" s="123"/>
      <c r="C54" s="123"/>
      <c r="D54" s="75"/>
      <c r="E54" s="76"/>
      <c r="F54" s="76"/>
      <c r="G54" s="76"/>
      <c r="H54" s="76"/>
      <c r="I54" s="76"/>
      <c r="J54" s="77"/>
    </row>
    <row r="55" spans="1:16" x14ac:dyDescent="0.4">
      <c r="A55" s="2" t="s">
        <v>49</v>
      </c>
    </row>
    <row r="56" spans="1:16" ht="149.4" customHeight="1" x14ac:dyDescent="0.4">
      <c r="A56" s="59" t="s">
        <v>118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6" ht="19.5" customHeight="1" x14ac:dyDescent="0.4">
      <c r="A57" s="91" t="s">
        <v>61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6" ht="19.5" customHeight="1" thickBot="1" x14ac:dyDescent="0.45">
      <c r="A58" s="46" t="s">
        <v>141</v>
      </c>
      <c r="B58" s="46"/>
      <c r="C58" s="46"/>
      <c r="D58" s="46"/>
      <c r="E58" s="46"/>
      <c r="F58" s="46"/>
      <c r="G58" s="46"/>
      <c r="H58" s="46"/>
      <c r="I58" s="46"/>
      <c r="J58" s="46"/>
    </row>
    <row r="59" spans="1:16" ht="30" customHeight="1" x14ac:dyDescent="0.4">
      <c r="A59" s="38"/>
      <c r="B59" s="7" t="s">
        <v>63</v>
      </c>
      <c r="C59" s="53" t="s">
        <v>64</v>
      </c>
      <c r="D59" s="53"/>
      <c r="E59" s="53"/>
      <c r="F59" s="53" t="s">
        <v>146</v>
      </c>
      <c r="G59" s="53"/>
      <c r="H59" s="53"/>
      <c r="I59" s="53"/>
      <c r="J59" s="54"/>
      <c r="L59" s="136" t="s">
        <v>150</v>
      </c>
      <c r="M59" s="136" t="s">
        <v>151</v>
      </c>
      <c r="N59" s="136" t="s">
        <v>152</v>
      </c>
      <c r="O59" s="136" t="s">
        <v>148</v>
      </c>
      <c r="P59" s="136" t="s">
        <v>149</v>
      </c>
    </row>
    <row r="60" spans="1:16" s="6" customFormat="1" ht="30" customHeight="1" x14ac:dyDescent="0.4">
      <c r="A60" s="5"/>
      <c r="B60" s="8"/>
      <c r="C60" s="55" t="s">
        <v>62</v>
      </c>
      <c r="D60" s="55"/>
      <c r="E60" s="55"/>
      <c r="F60" s="55" t="s">
        <v>145</v>
      </c>
      <c r="G60" s="55"/>
      <c r="H60" s="55"/>
      <c r="I60" s="55"/>
      <c r="J60" s="56"/>
      <c r="L60" s="137"/>
      <c r="M60" s="138"/>
      <c r="N60" s="138"/>
      <c r="O60" s="138"/>
      <c r="P60" s="138"/>
    </row>
    <row r="61" spans="1:16" s="6" customFormat="1" ht="30" customHeight="1" x14ac:dyDescent="0.4">
      <c r="A61" s="5"/>
      <c r="B61" s="42" t="s">
        <v>142</v>
      </c>
      <c r="C61" s="47">
        <v>34375</v>
      </c>
      <c r="D61" s="47"/>
      <c r="E61" s="47"/>
      <c r="F61" s="48">
        <f>SUM(L61:P61)</f>
        <v>646299.5</v>
      </c>
      <c r="G61" s="48"/>
      <c r="H61" s="48"/>
      <c r="I61" s="48"/>
      <c r="J61" s="49"/>
      <c r="L61" s="137">
        <f>C61*12</f>
        <v>412500</v>
      </c>
      <c r="M61" s="138">
        <v>51612</v>
      </c>
      <c r="N61" s="138">
        <f>C61*0.15*12</f>
        <v>61875</v>
      </c>
      <c r="O61" s="138">
        <f>C61*1.5</f>
        <v>51562.5</v>
      </c>
      <c r="P61" s="138">
        <f>C61*2</f>
        <v>68750</v>
      </c>
    </row>
    <row r="62" spans="1:16" s="6" customFormat="1" ht="30" customHeight="1" thickBot="1" x14ac:dyDescent="0.45">
      <c r="A62" s="5"/>
      <c r="B62" s="16" t="s">
        <v>143</v>
      </c>
      <c r="C62" s="50">
        <v>31895</v>
      </c>
      <c r="D62" s="50"/>
      <c r="E62" s="50"/>
      <c r="F62" s="51">
        <f>SUM(L62:P62)</f>
        <v>601175.5</v>
      </c>
      <c r="G62" s="51"/>
      <c r="H62" s="51"/>
      <c r="I62" s="51"/>
      <c r="J62" s="52"/>
      <c r="L62" s="137">
        <f>C62*12</f>
        <v>382740</v>
      </c>
      <c r="M62" s="138">
        <v>49392</v>
      </c>
      <c r="N62" s="138">
        <f>C62*0.15*12</f>
        <v>57411</v>
      </c>
      <c r="O62" s="138">
        <f>C62*1.5</f>
        <v>47842.5</v>
      </c>
      <c r="P62" s="138">
        <f>C62*2</f>
        <v>63790</v>
      </c>
    </row>
    <row r="63" spans="1:16" s="6" customFormat="1" ht="7" customHeight="1" thickBot="1" x14ac:dyDescent="0.45">
      <c r="A63" s="5"/>
      <c r="B63" s="43"/>
      <c r="C63" s="44"/>
      <c r="D63" s="44"/>
      <c r="F63" s="45"/>
      <c r="G63" s="45"/>
      <c r="H63" s="45"/>
      <c r="I63" s="45"/>
      <c r="J63" s="45"/>
      <c r="L63" s="138"/>
      <c r="M63" s="138"/>
      <c r="N63" s="138"/>
      <c r="O63" s="138"/>
      <c r="P63" s="137"/>
    </row>
    <row r="64" spans="1:16" ht="30" customHeight="1" x14ac:dyDescent="0.4">
      <c r="A64" s="38"/>
      <c r="B64" s="7" t="s">
        <v>63</v>
      </c>
      <c r="C64" s="53" t="s">
        <v>64</v>
      </c>
      <c r="D64" s="53"/>
      <c r="E64" s="53"/>
      <c r="F64" s="53" t="s">
        <v>147</v>
      </c>
      <c r="G64" s="53"/>
      <c r="H64" s="53"/>
      <c r="I64" s="53"/>
      <c r="J64" s="54"/>
      <c r="L64" s="136" t="s">
        <v>150</v>
      </c>
      <c r="M64" s="136" t="s">
        <v>151</v>
      </c>
      <c r="N64" s="136" t="s">
        <v>152</v>
      </c>
      <c r="O64" s="136" t="s">
        <v>148</v>
      </c>
      <c r="P64" s="136" t="s">
        <v>153</v>
      </c>
    </row>
    <row r="65" spans="1:16" s="6" customFormat="1" ht="30" customHeight="1" x14ac:dyDescent="0.4">
      <c r="A65" s="5"/>
      <c r="B65" s="8"/>
      <c r="C65" s="55" t="s">
        <v>62</v>
      </c>
      <c r="D65" s="55"/>
      <c r="E65" s="55"/>
      <c r="F65" s="55" t="s">
        <v>145</v>
      </c>
      <c r="G65" s="55"/>
      <c r="H65" s="55"/>
      <c r="I65" s="55"/>
      <c r="J65" s="56"/>
      <c r="L65" s="138"/>
      <c r="M65" s="138"/>
      <c r="N65" s="138"/>
      <c r="O65" s="138"/>
      <c r="P65" s="137"/>
    </row>
    <row r="66" spans="1:16" s="6" customFormat="1" ht="30" customHeight="1" thickBot="1" x14ac:dyDescent="0.45">
      <c r="A66" s="5"/>
      <c r="B66" s="16" t="s">
        <v>73</v>
      </c>
      <c r="C66" s="50">
        <v>34798</v>
      </c>
      <c r="D66" s="50"/>
      <c r="E66" s="50"/>
      <c r="F66" s="51">
        <f>SUM(L66:P66)</f>
        <v>547437.96270000003</v>
      </c>
      <c r="G66" s="51"/>
      <c r="H66" s="51"/>
      <c r="I66" s="51"/>
      <c r="J66" s="52"/>
      <c r="L66" s="138">
        <f>C66*12</f>
        <v>417576</v>
      </c>
      <c r="M66" s="138">
        <v>51612</v>
      </c>
      <c r="N66" s="138">
        <v>25056</v>
      </c>
      <c r="O66" s="138">
        <f>C66*1.5</f>
        <v>52197</v>
      </c>
      <c r="P66" s="138">
        <f>C66*1.5*0.0191</f>
        <v>996.96269999999993</v>
      </c>
    </row>
    <row r="67" spans="1:16" s="6" customFormat="1" ht="7" customHeight="1" thickBot="1" x14ac:dyDescent="0.45">
      <c r="A67" s="5"/>
      <c r="B67" s="43"/>
      <c r="C67" s="44"/>
      <c r="D67" s="44"/>
      <c r="F67" s="45"/>
      <c r="G67" s="45"/>
      <c r="H67" s="45"/>
      <c r="I67" s="45"/>
      <c r="J67" s="45"/>
      <c r="L67" s="138"/>
      <c r="M67" s="138"/>
      <c r="N67" s="138"/>
      <c r="O67" s="138"/>
      <c r="P67" s="137"/>
    </row>
    <row r="68" spans="1:16" s="6" customFormat="1" ht="30" customHeight="1" x14ac:dyDescent="0.4">
      <c r="A68" s="5"/>
      <c r="B68" s="7" t="s">
        <v>63</v>
      </c>
      <c r="C68" s="53" t="s">
        <v>64</v>
      </c>
      <c r="D68" s="53"/>
      <c r="E68" s="53"/>
      <c r="F68" s="53" t="s">
        <v>146</v>
      </c>
      <c r="G68" s="53"/>
      <c r="H68" s="53"/>
      <c r="I68" s="53"/>
      <c r="J68" s="54"/>
      <c r="L68" s="136" t="s">
        <v>150</v>
      </c>
      <c r="M68" s="136" t="s">
        <v>154</v>
      </c>
      <c r="N68" s="136" t="s">
        <v>152</v>
      </c>
      <c r="O68" s="136" t="s">
        <v>148</v>
      </c>
      <c r="P68" s="136" t="s">
        <v>149</v>
      </c>
    </row>
    <row r="69" spans="1:16" s="6" customFormat="1" ht="30" customHeight="1" x14ac:dyDescent="0.4">
      <c r="A69" s="5"/>
      <c r="B69" s="8"/>
      <c r="C69" s="55" t="s">
        <v>62</v>
      </c>
      <c r="D69" s="55"/>
      <c r="E69" s="55"/>
      <c r="F69" s="55" t="s">
        <v>144</v>
      </c>
      <c r="G69" s="55"/>
      <c r="H69" s="55"/>
      <c r="I69" s="55"/>
      <c r="J69" s="56"/>
      <c r="L69" s="138"/>
      <c r="M69" s="138"/>
      <c r="N69" s="138"/>
      <c r="O69" s="138"/>
      <c r="P69" s="137"/>
    </row>
    <row r="70" spans="1:16" s="15" customFormat="1" ht="30" customHeight="1" thickBot="1" x14ac:dyDescent="0.45">
      <c r="A70" s="13"/>
      <c r="B70" s="20" t="s">
        <v>72</v>
      </c>
      <c r="C70" s="50">
        <v>49830</v>
      </c>
      <c r="D70" s="50"/>
      <c r="E70" s="50"/>
      <c r="F70" s="51">
        <f>SUM(L70:P70)</f>
        <v>878637</v>
      </c>
      <c r="G70" s="51"/>
      <c r="H70" s="51"/>
      <c r="I70" s="51"/>
      <c r="J70" s="52"/>
      <c r="L70" s="138">
        <f>C70*12</f>
        <v>597960</v>
      </c>
      <c r="M70" s="138">
        <f>4307*12</f>
        <v>51684</v>
      </c>
      <c r="N70" s="138">
        <f>4549*12</f>
        <v>54588</v>
      </c>
      <c r="O70" s="138">
        <f>C70*1.5</f>
        <v>74745</v>
      </c>
      <c r="P70" s="137">
        <f>C70*2</f>
        <v>99660</v>
      </c>
    </row>
    <row r="71" spans="1:16" ht="40" customHeight="1" thickBot="1" x14ac:dyDescent="0.45">
      <c r="A71" s="59" t="s">
        <v>117</v>
      </c>
      <c r="B71" s="59"/>
      <c r="C71" s="59"/>
      <c r="D71" s="59"/>
      <c r="E71" s="59"/>
      <c r="F71" s="59"/>
      <c r="G71" s="59"/>
      <c r="H71" s="59"/>
      <c r="I71" s="59"/>
      <c r="J71" s="59"/>
      <c r="L71" s="139"/>
      <c r="M71" s="139"/>
      <c r="N71" s="139"/>
      <c r="O71" s="139"/>
      <c r="P71" s="136"/>
    </row>
    <row r="72" spans="1:16" ht="30" customHeight="1" x14ac:dyDescent="0.4">
      <c r="A72" s="37"/>
      <c r="B72" s="7" t="s">
        <v>63</v>
      </c>
      <c r="C72" s="53" t="s">
        <v>64</v>
      </c>
      <c r="D72" s="53"/>
      <c r="E72" s="53"/>
      <c r="F72" s="53" t="s">
        <v>147</v>
      </c>
      <c r="G72" s="53"/>
      <c r="H72" s="53"/>
      <c r="I72" s="53"/>
      <c r="J72" s="54"/>
      <c r="L72" s="136" t="s">
        <v>150</v>
      </c>
      <c r="M72" s="136" t="s">
        <v>151</v>
      </c>
      <c r="N72" s="136" t="s">
        <v>152</v>
      </c>
      <c r="O72" s="136" t="s">
        <v>148</v>
      </c>
      <c r="P72" s="136" t="s">
        <v>153</v>
      </c>
    </row>
    <row r="73" spans="1:16" ht="30" customHeight="1" x14ac:dyDescent="0.4">
      <c r="A73" s="37"/>
      <c r="B73" s="8"/>
      <c r="C73" s="55" t="s">
        <v>62</v>
      </c>
      <c r="D73" s="55"/>
      <c r="E73" s="55"/>
      <c r="F73" s="55" t="s">
        <v>144</v>
      </c>
      <c r="G73" s="55"/>
      <c r="H73" s="55"/>
      <c r="I73" s="55"/>
      <c r="J73" s="56"/>
      <c r="L73" s="139"/>
      <c r="M73" s="139"/>
      <c r="N73" s="139"/>
      <c r="O73" s="139"/>
      <c r="P73" s="136"/>
    </row>
    <row r="74" spans="1:16" ht="30" customHeight="1" x14ac:dyDescent="0.4">
      <c r="A74" s="37"/>
      <c r="B74" s="9" t="s">
        <v>75</v>
      </c>
      <c r="C74" s="47">
        <v>27086</v>
      </c>
      <c r="D74" s="47"/>
      <c r="E74" s="47"/>
      <c r="F74" s="48">
        <f>SUM(L74:P74)</f>
        <v>427229.01390000002</v>
      </c>
      <c r="G74" s="48"/>
      <c r="H74" s="48"/>
      <c r="I74" s="48"/>
      <c r="J74" s="49"/>
      <c r="L74" s="138">
        <f>C74*12</f>
        <v>325032</v>
      </c>
      <c r="M74" s="138">
        <v>40920</v>
      </c>
      <c r="N74" s="138">
        <v>19872</v>
      </c>
      <c r="O74" s="138">
        <f>C74*1.5</f>
        <v>40629</v>
      </c>
      <c r="P74" s="138">
        <f>C74*1.5*0.0191</f>
        <v>776.01389999999992</v>
      </c>
    </row>
    <row r="75" spans="1:16" s="11" customFormat="1" ht="30" customHeight="1" thickBot="1" x14ac:dyDescent="0.45">
      <c r="A75" s="12"/>
      <c r="B75" s="14" t="s">
        <v>74</v>
      </c>
      <c r="C75" s="92">
        <v>29467</v>
      </c>
      <c r="D75" s="92"/>
      <c r="E75" s="92"/>
      <c r="F75" s="93">
        <f>SUM(L75:P75)</f>
        <v>465404.72954999999</v>
      </c>
      <c r="G75" s="93"/>
      <c r="H75" s="93"/>
      <c r="I75" s="93"/>
      <c r="J75" s="94"/>
      <c r="L75" s="138">
        <f>C75*12</f>
        <v>353604</v>
      </c>
      <c r="M75" s="138">
        <v>44940</v>
      </c>
      <c r="N75" s="138">
        <v>21816</v>
      </c>
      <c r="O75" s="138">
        <f>C75*1.5</f>
        <v>44200.5</v>
      </c>
      <c r="P75" s="138">
        <f>C75*1.5*0.0191</f>
        <v>844.2295499999999</v>
      </c>
    </row>
    <row r="76" spans="1:16" ht="31.5" customHeight="1" x14ac:dyDescent="0.4">
      <c r="A76" s="91" t="s">
        <v>111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6" ht="17" x14ac:dyDescent="0.4">
      <c r="A77" s="1"/>
    </row>
    <row r="78" spans="1:16" ht="17" x14ac:dyDescent="0.4">
      <c r="A78" s="18" t="s">
        <v>112</v>
      </c>
      <c r="B78" s="18"/>
      <c r="C78" s="18"/>
      <c r="E78" s="18" t="s">
        <v>113</v>
      </c>
      <c r="F78" s="18"/>
      <c r="H78" s="38" t="s">
        <v>114</v>
      </c>
      <c r="I78" s="18"/>
      <c r="J78" s="18"/>
    </row>
    <row r="79" spans="1:16" ht="17" x14ac:dyDescent="0.4">
      <c r="A79" s="1"/>
    </row>
    <row r="80" spans="1:16" ht="17" x14ac:dyDescent="0.4">
      <c r="A80" s="46" t="s">
        <v>115</v>
      </c>
      <c r="B80" s="46"/>
      <c r="C80" s="46"/>
      <c r="D80" s="46"/>
      <c r="G80" s="46" t="s">
        <v>116</v>
      </c>
      <c r="H80" s="46"/>
      <c r="I80" s="46"/>
      <c r="J80" s="46"/>
    </row>
    <row r="81" spans="1:1" ht="17" x14ac:dyDescent="0.4">
      <c r="A81" s="1"/>
    </row>
    <row r="82" spans="1:1" ht="17" x14ac:dyDescent="0.4">
      <c r="A82" s="1"/>
    </row>
    <row r="83" spans="1:1" ht="17" x14ac:dyDescent="0.4">
      <c r="A83" s="1"/>
    </row>
    <row r="84" spans="1:1" ht="17" x14ac:dyDescent="0.4">
      <c r="A84" s="1"/>
    </row>
    <row r="85" spans="1:1" ht="17" x14ac:dyDescent="0.4">
      <c r="A85" s="1"/>
    </row>
    <row r="86" spans="1:1" ht="17" x14ac:dyDescent="0.4">
      <c r="A86" s="1"/>
    </row>
  </sheetData>
  <sheetProtection selectLockedCells="1"/>
  <dataConsolidate/>
  <mergeCells count="147">
    <mergeCell ref="A76:J76"/>
    <mergeCell ref="A80:D80"/>
    <mergeCell ref="G80:J80"/>
    <mergeCell ref="C73:E73"/>
    <mergeCell ref="F73:J73"/>
    <mergeCell ref="C74:E74"/>
    <mergeCell ref="F74:J74"/>
    <mergeCell ref="C75:E75"/>
    <mergeCell ref="F75:J75"/>
    <mergeCell ref="C69:E69"/>
    <mergeCell ref="F69:J69"/>
    <mergeCell ref="C70:E70"/>
    <mergeCell ref="F70:J70"/>
    <mergeCell ref="A71:J71"/>
    <mergeCell ref="C72:E72"/>
    <mergeCell ref="F72:J72"/>
    <mergeCell ref="C65:E65"/>
    <mergeCell ref="F65:J65"/>
    <mergeCell ref="C66:E66"/>
    <mergeCell ref="F66:J66"/>
    <mergeCell ref="C68:E68"/>
    <mergeCell ref="F68:J68"/>
    <mergeCell ref="C61:E61"/>
    <mergeCell ref="F61:J61"/>
    <mergeCell ref="C62:E62"/>
    <mergeCell ref="F62:J62"/>
    <mergeCell ref="C64:E64"/>
    <mergeCell ref="F64:J64"/>
    <mergeCell ref="A56:J56"/>
    <mergeCell ref="A57:J57"/>
    <mergeCell ref="A58:J58"/>
    <mergeCell ref="C59:E59"/>
    <mergeCell ref="F59:J59"/>
    <mergeCell ref="C60:E60"/>
    <mergeCell ref="F60:J60"/>
    <mergeCell ref="D52:G52"/>
    <mergeCell ref="H52:J52"/>
    <mergeCell ref="D53:G53"/>
    <mergeCell ref="H53:J53"/>
    <mergeCell ref="A54:C54"/>
    <mergeCell ref="D54:J54"/>
    <mergeCell ref="I47:J47"/>
    <mergeCell ref="I48:J48"/>
    <mergeCell ref="I49:J49"/>
    <mergeCell ref="H50:J50"/>
    <mergeCell ref="D51:G51"/>
    <mergeCell ref="H51:J51"/>
    <mergeCell ref="A41:A53"/>
    <mergeCell ref="B41:C53"/>
    <mergeCell ref="D41:G45"/>
    <mergeCell ref="I41:J41"/>
    <mergeCell ref="I42:J42"/>
    <mergeCell ref="I43:J43"/>
    <mergeCell ref="I44:J44"/>
    <mergeCell ref="H45:J45"/>
    <mergeCell ref="D46:G50"/>
    <mergeCell ref="I46:J46"/>
    <mergeCell ref="A38:A40"/>
    <mergeCell ref="B38:C40"/>
    <mergeCell ref="D38:G38"/>
    <mergeCell ref="H38:J38"/>
    <mergeCell ref="D39:G39"/>
    <mergeCell ref="H39:J39"/>
    <mergeCell ref="D40:G40"/>
    <mergeCell ref="H40:J40"/>
    <mergeCell ref="A36:A37"/>
    <mergeCell ref="B36:C37"/>
    <mergeCell ref="D36:G36"/>
    <mergeCell ref="H36:J36"/>
    <mergeCell ref="D37:G37"/>
    <mergeCell ref="H37:J37"/>
    <mergeCell ref="D32:G32"/>
    <mergeCell ref="H32:J32"/>
    <mergeCell ref="A33:A35"/>
    <mergeCell ref="B33:C35"/>
    <mergeCell ref="D33:G33"/>
    <mergeCell ref="H33:J33"/>
    <mergeCell ref="D34:G34"/>
    <mergeCell ref="H34:J34"/>
    <mergeCell ref="D35:G35"/>
    <mergeCell ref="H35:J35"/>
    <mergeCell ref="D28:G28"/>
    <mergeCell ref="H28:J28"/>
    <mergeCell ref="D29:G29"/>
    <mergeCell ref="H29:J29"/>
    <mergeCell ref="A30:A32"/>
    <mergeCell ref="B30:C32"/>
    <mergeCell ref="D30:G30"/>
    <mergeCell ref="H30:J30"/>
    <mergeCell ref="D31:G31"/>
    <mergeCell ref="H31:J31"/>
    <mergeCell ref="H24:J24"/>
    <mergeCell ref="B25:C25"/>
    <mergeCell ref="D25:G25"/>
    <mergeCell ref="H25:J25"/>
    <mergeCell ref="A26:A29"/>
    <mergeCell ref="B26:C29"/>
    <mergeCell ref="D26:G26"/>
    <mergeCell ref="H26:J26"/>
    <mergeCell ref="D27:G27"/>
    <mergeCell ref="H27:J27"/>
    <mergeCell ref="H20:J20"/>
    <mergeCell ref="D21:G21"/>
    <mergeCell ref="H21:J21"/>
    <mergeCell ref="A22:A24"/>
    <mergeCell ref="B22:C24"/>
    <mergeCell ref="D22:G22"/>
    <mergeCell ref="H22:J22"/>
    <mergeCell ref="D23:G23"/>
    <mergeCell ref="H23:J23"/>
    <mergeCell ref="D24:G24"/>
    <mergeCell ref="B16:C16"/>
    <mergeCell ref="D16:J16"/>
    <mergeCell ref="B18:C18"/>
    <mergeCell ref="D18:G18"/>
    <mergeCell ref="H18:J18"/>
    <mergeCell ref="A19:A21"/>
    <mergeCell ref="B19:C21"/>
    <mergeCell ref="D19:G19"/>
    <mergeCell ref="H19:J19"/>
    <mergeCell ref="D20:G20"/>
    <mergeCell ref="B13:C13"/>
    <mergeCell ref="D13:J13"/>
    <mergeCell ref="B14:C14"/>
    <mergeCell ref="D14:J14"/>
    <mergeCell ref="B15:C15"/>
    <mergeCell ref="D15:J15"/>
    <mergeCell ref="B10:C10"/>
    <mergeCell ref="D10:J10"/>
    <mergeCell ref="B11:C11"/>
    <mergeCell ref="D11:F11"/>
    <mergeCell ref="H11:J11"/>
    <mergeCell ref="B12:C12"/>
    <mergeCell ref="D12:J12"/>
    <mergeCell ref="B7:C7"/>
    <mergeCell ref="D7:J7"/>
    <mergeCell ref="B8:C8"/>
    <mergeCell ref="E8:F8"/>
    <mergeCell ref="H8:J8"/>
    <mergeCell ref="B9:C9"/>
    <mergeCell ref="D9:J9"/>
    <mergeCell ref="A1:J1"/>
    <mergeCell ref="A2:J2"/>
    <mergeCell ref="A3:C4"/>
    <mergeCell ref="D3:J3"/>
    <mergeCell ref="D4:J5"/>
    <mergeCell ref="A6:D6"/>
  </mergeCells>
  <phoneticPr fontId="1" type="noConversion"/>
  <dataValidations count="10">
    <dataValidation type="list" showInputMessage="1" showErrorMessage="1" prompt="請使用下拉式選單" sqref="D13:J13">
      <formula1>"整體業務委外,部分業務委外"</formula1>
    </dataValidation>
    <dataValidation type="list" showInputMessage="1" prompt="請使用下拉式選單" sqref="D14:J14">
      <formula1>"政府採購法,國有財產法,促進民間參與公共建設法,其他_______________"</formula1>
    </dataValidation>
    <dataValidation type="list" showInputMessage="1" prompt="請使用下拉式選單" sqref="D15:J15">
      <formula1>"公開招標,限制性招標,公開取得,共同供應契約,其他_______________"</formula1>
    </dataValidation>
    <dataValidation type="list" showInputMessage="1" prompt="請使用下拉式選單" sqref="D16:J16">
      <formula1>"人力減少,業務（工作項目）增加,其他_______________"</formula1>
    </dataValidation>
    <dataValidation type="list" showInputMessage="1" prompt="請使用下拉式選單" sqref="H26:J40 H51:J53">
      <formula1>"無,有（請敘明）_______________"</formula1>
    </dataValidation>
    <dataValidation type="list" showInputMessage="1" prompt="請使用下拉式選單" sqref="H19:J24">
      <formula1>"無（請敘明）_______________,有（請敘明）_______________"</formula1>
    </dataValidation>
    <dataValidation type="list" showInputMessage="1" showErrorMessage="1" sqref="D4:J5">
      <formula1>"□舊案(前2年曾提專案小組會議，屬續約或延續性案件，但履約條件如委外範圍、人力配置及履約期間等有變動，須補充說明),■舊案(前2年曾提專案小組會議，屬續約或延續性案件，但履約條件如委外範圍、人力配置及履約期間等有變動，須補充說明)"</formula1>
    </dataValidation>
    <dataValidation type="list" showInputMessage="1" prompt="請使用下拉式選單" sqref="H25:J25">
      <formula1>"無參加相關課程,已參加相關課程（請敘明）_______________"</formula1>
    </dataValidation>
    <dataValidation type="list" showInputMessage="1" showErrorMessage="1" sqref="D3:J3">
      <formula1>"□新案(前2年未曾提送專案小組會議),■新案(前2年未曾提送專案小組會議)"</formula1>
    </dataValidation>
    <dataValidation showInputMessage="1" showErrorMessage="1" sqref="H41:H50 I41:I44 I46:I49"/>
  </dataValidations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Header>&amp;C&amp;"標楷體,粗體"&amp;15國立臺灣大學108年度推動業務委託民間辦理情形調查表&amp;14(30萬元以上)&amp;R&amp;"標楷體,標準"&amp;10 108/4/30版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zoomScaleNormal="100" workbookViewId="0">
      <selection activeCell="D4" sqref="D4:J5"/>
    </sheetView>
  </sheetViews>
  <sheetFormatPr defaultColWidth="8.81640625" defaultRowHeight="19.5" x14ac:dyDescent="0.4"/>
  <cols>
    <col min="1" max="1" width="6.81640625" style="2" customWidth="1"/>
    <col min="2" max="3" width="8.81640625" style="1"/>
    <col min="4" max="7" width="10.81640625" style="1" customWidth="1"/>
    <col min="8" max="8" width="11" style="1" customWidth="1"/>
    <col min="9" max="10" width="10.81640625" style="1" customWidth="1"/>
    <col min="11" max="16384" width="8.81640625" style="1"/>
  </cols>
  <sheetData>
    <row r="1" spans="1:10" ht="17" x14ac:dyDescent="0.4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" x14ac:dyDescent="0.4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20.149999999999999" customHeight="1" x14ac:dyDescent="0.4">
      <c r="A3" s="58" t="s">
        <v>0</v>
      </c>
      <c r="B3" s="58"/>
      <c r="C3" s="58"/>
      <c r="D3" s="46" t="s">
        <v>76</v>
      </c>
      <c r="E3" s="46"/>
      <c r="F3" s="46"/>
      <c r="G3" s="46"/>
      <c r="H3" s="46"/>
      <c r="I3" s="46"/>
      <c r="J3" s="46"/>
    </row>
    <row r="4" spans="1:10" ht="20.149999999999999" customHeight="1" x14ac:dyDescent="0.4">
      <c r="A4" s="58"/>
      <c r="B4" s="58"/>
      <c r="C4" s="58"/>
      <c r="D4" s="59" t="s">
        <v>98</v>
      </c>
      <c r="E4" s="59"/>
      <c r="F4" s="59"/>
      <c r="G4" s="59"/>
      <c r="H4" s="59"/>
      <c r="I4" s="59"/>
      <c r="J4" s="59"/>
    </row>
    <row r="5" spans="1:10" ht="20.149999999999999" customHeight="1" x14ac:dyDescent="0.4">
      <c r="A5" s="3"/>
      <c r="B5" s="3"/>
      <c r="C5" s="3"/>
      <c r="D5" s="59"/>
      <c r="E5" s="59"/>
      <c r="F5" s="59"/>
      <c r="G5" s="59"/>
      <c r="H5" s="59"/>
      <c r="I5" s="59"/>
      <c r="J5" s="59"/>
    </row>
    <row r="6" spans="1:10" ht="40" customHeight="1" thickBot="1" x14ac:dyDescent="0.45">
      <c r="A6" s="60" t="s">
        <v>1</v>
      </c>
      <c r="B6" s="60"/>
      <c r="C6" s="60"/>
      <c r="D6" s="60"/>
    </row>
    <row r="7" spans="1:10" ht="30" customHeight="1" thickBot="1" x14ac:dyDescent="0.45">
      <c r="A7" s="21" t="s">
        <v>2</v>
      </c>
      <c r="B7" s="123" t="s">
        <v>3</v>
      </c>
      <c r="C7" s="123"/>
      <c r="D7" s="123" t="s">
        <v>4</v>
      </c>
      <c r="E7" s="123"/>
      <c r="F7" s="123"/>
      <c r="G7" s="123"/>
      <c r="H7" s="123"/>
      <c r="I7" s="123"/>
      <c r="J7" s="124"/>
    </row>
    <row r="8" spans="1:10" ht="40" customHeight="1" x14ac:dyDescent="0.4">
      <c r="A8" s="22" t="s">
        <v>5</v>
      </c>
      <c r="B8" s="129" t="s">
        <v>14</v>
      </c>
      <c r="C8" s="129"/>
      <c r="D8" s="23" t="s">
        <v>122</v>
      </c>
      <c r="E8" s="133" t="s">
        <v>123</v>
      </c>
      <c r="F8" s="133"/>
      <c r="G8" s="24" t="s">
        <v>124</v>
      </c>
      <c r="H8" s="133" t="s">
        <v>125</v>
      </c>
      <c r="I8" s="133"/>
      <c r="J8" s="134"/>
    </row>
    <row r="9" spans="1:10" ht="40" customHeight="1" x14ac:dyDescent="0.4">
      <c r="A9" s="25" t="s">
        <v>6</v>
      </c>
      <c r="B9" s="112" t="s">
        <v>15</v>
      </c>
      <c r="C9" s="112"/>
      <c r="D9" s="114" t="s">
        <v>126</v>
      </c>
      <c r="E9" s="115"/>
      <c r="F9" s="115"/>
      <c r="G9" s="115"/>
      <c r="H9" s="115"/>
      <c r="I9" s="115"/>
      <c r="J9" s="116"/>
    </row>
    <row r="10" spans="1:10" ht="40" customHeight="1" x14ac:dyDescent="0.4">
      <c r="A10" s="25" t="s">
        <v>7</v>
      </c>
      <c r="B10" s="111" t="s">
        <v>110</v>
      </c>
      <c r="C10" s="112"/>
      <c r="D10" s="114" t="s">
        <v>127</v>
      </c>
      <c r="E10" s="115"/>
      <c r="F10" s="115"/>
      <c r="G10" s="125"/>
      <c r="H10" s="115"/>
      <c r="I10" s="115"/>
      <c r="J10" s="116"/>
    </row>
    <row r="11" spans="1:10" ht="39.65" customHeight="1" x14ac:dyDescent="0.4">
      <c r="A11" s="26" t="s">
        <v>8</v>
      </c>
      <c r="B11" s="98" t="s">
        <v>16</v>
      </c>
      <c r="C11" s="99"/>
      <c r="D11" s="130" t="s">
        <v>119</v>
      </c>
      <c r="E11" s="131"/>
      <c r="F11" s="131"/>
      <c r="G11" s="27" t="s">
        <v>120</v>
      </c>
      <c r="H11" s="131" t="s">
        <v>121</v>
      </c>
      <c r="I11" s="131"/>
      <c r="J11" s="132"/>
    </row>
    <row r="12" spans="1:10" ht="40" customHeight="1" x14ac:dyDescent="0.4">
      <c r="A12" s="25" t="s">
        <v>9</v>
      </c>
      <c r="B12" s="112" t="s">
        <v>17</v>
      </c>
      <c r="C12" s="112"/>
      <c r="D12" s="126" t="s">
        <v>128</v>
      </c>
      <c r="E12" s="127"/>
      <c r="F12" s="127"/>
      <c r="G12" s="127"/>
      <c r="H12" s="127"/>
      <c r="I12" s="127"/>
      <c r="J12" s="128"/>
    </row>
    <row r="13" spans="1:10" ht="40" customHeight="1" x14ac:dyDescent="0.4">
      <c r="A13" s="25" t="s">
        <v>10</v>
      </c>
      <c r="B13" s="111" t="s">
        <v>21</v>
      </c>
      <c r="C13" s="112"/>
      <c r="D13" s="114" t="s">
        <v>129</v>
      </c>
      <c r="E13" s="115"/>
      <c r="F13" s="115"/>
      <c r="G13" s="115"/>
      <c r="H13" s="115"/>
      <c r="I13" s="115"/>
      <c r="J13" s="116"/>
    </row>
    <row r="14" spans="1:10" ht="40" customHeight="1" x14ac:dyDescent="0.4">
      <c r="A14" s="25" t="s">
        <v>11</v>
      </c>
      <c r="B14" s="112" t="s">
        <v>18</v>
      </c>
      <c r="C14" s="112"/>
      <c r="D14" s="117" t="s">
        <v>130</v>
      </c>
      <c r="E14" s="118"/>
      <c r="F14" s="118"/>
      <c r="G14" s="118"/>
      <c r="H14" s="118"/>
      <c r="I14" s="118"/>
      <c r="J14" s="119"/>
    </row>
    <row r="15" spans="1:10" ht="40" customHeight="1" x14ac:dyDescent="0.4">
      <c r="A15" s="25" t="s">
        <v>12</v>
      </c>
      <c r="B15" s="112" t="s">
        <v>19</v>
      </c>
      <c r="C15" s="112"/>
      <c r="D15" s="117" t="s">
        <v>131</v>
      </c>
      <c r="E15" s="118"/>
      <c r="F15" s="118"/>
      <c r="G15" s="118"/>
      <c r="H15" s="118"/>
      <c r="I15" s="118"/>
      <c r="J15" s="119"/>
    </row>
    <row r="16" spans="1:10" ht="40" customHeight="1" thickBot="1" x14ac:dyDescent="0.45">
      <c r="A16" s="28" t="s">
        <v>13</v>
      </c>
      <c r="B16" s="113" t="s">
        <v>20</v>
      </c>
      <c r="C16" s="113"/>
      <c r="D16" s="120" t="s">
        <v>132</v>
      </c>
      <c r="E16" s="121"/>
      <c r="F16" s="121"/>
      <c r="G16" s="121"/>
      <c r="H16" s="121"/>
      <c r="I16" s="121"/>
      <c r="J16" s="122"/>
    </row>
    <row r="17" spans="1:10" ht="40" customHeight="1" thickBot="1" x14ac:dyDescent="0.45">
      <c r="A17" s="29" t="s">
        <v>133</v>
      </c>
      <c r="B17" s="30"/>
      <c r="C17" s="30"/>
      <c r="D17" s="30"/>
      <c r="E17" s="29"/>
      <c r="F17" s="30"/>
      <c r="G17" s="30"/>
      <c r="H17" s="30"/>
      <c r="I17" s="30"/>
      <c r="J17" s="30"/>
    </row>
    <row r="18" spans="1:10" ht="30" customHeight="1" thickBot="1" x14ac:dyDescent="0.45">
      <c r="A18" s="31" t="s">
        <v>2</v>
      </c>
      <c r="B18" s="97" t="s">
        <v>22</v>
      </c>
      <c r="C18" s="97"/>
      <c r="D18" s="97" t="s">
        <v>23</v>
      </c>
      <c r="E18" s="97"/>
      <c r="F18" s="97"/>
      <c r="G18" s="97"/>
      <c r="H18" s="97" t="s">
        <v>24</v>
      </c>
      <c r="I18" s="97"/>
      <c r="J18" s="110"/>
    </row>
    <row r="19" spans="1:10" ht="45" customHeight="1" x14ac:dyDescent="0.4">
      <c r="A19" s="107" t="s">
        <v>52</v>
      </c>
      <c r="B19" s="108" t="s">
        <v>53</v>
      </c>
      <c r="C19" s="109"/>
      <c r="D19" s="61" t="s">
        <v>56</v>
      </c>
      <c r="E19" s="61"/>
      <c r="F19" s="61"/>
      <c r="G19" s="61"/>
      <c r="H19" s="62" t="s">
        <v>135</v>
      </c>
      <c r="I19" s="63"/>
      <c r="J19" s="64"/>
    </row>
    <row r="20" spans="1:10" ht="45" customHeight="1" x14ac:dyDescent="0.4">
      <c r="A20" s="95"/>
      <c r="B20" s="102"/>
      <c r="C20" s="103"/>
      <c r="D20" s="65" t="s">
        <v>57</v>
      </c>
      <c r="E20" s="65"/>
      <c r="F20" s="65"/>
      <c r="G20" s="65"/>
      <c r="H20" s="66" t="s">
        <v>140</v>
      </c>
      <c r="I20" s="66"/>
      <c r="J20" s="67"/>
    </row>
    <row r="21" spans="1:10" ht="45" customHeight="1" x14ac:dyDescent="0.4">
      <c r="A21" s="95"/>
      <c r="B21" s="104"/>
      <c r="C21" s="105"/>
      <c r="D21" s="65" t="s">
        <v>58</v>
      </c>
      <c r="E21" s="65"/>
      <c r="F21" s="65"/>
      <c r="G21" s="65"/>
      <c r="H21" s="66" t="s">
        <v>82</v>
      </c>
      <c r="I21" s="68"/>
      <c r="J21" s="69"/>
    </row>
    <row r="22" spans="1:10" ht="40" customHeight="1" x14ac:dyDescent="0.4">
      <c r="A22" s="95" t="s">
        <v>51</v>
      </c>
      <c r="B22" s="100" t="s">
        <v>54</v>
      </c>
      <c r="C22" s="101"/>
      <c r="D22" s="65" t="s">
        <v>80</v>
      </c>
      <c r="E22" s="65"/>
      <c r="F22" s="65"/>
      <c r="G22" s="65"/>
      <c r="H22" s="66" t="s">
        <v>81</v>
      </c>
      <c r="I22" s="66"/>
      <c r="J22" s="67"/>
    </row>
    <row r="23" spans="1:10" ht="40" customHeight="1" x14ac:dyDescent="0.4">
      <c r="A23" s="95"/>
      <c r="B23" s="102"/>
      <c r="C23" s="103"/>
      <c r="D23" s="65" t="s">
        <v>59</v>
      </c>
      <c r="E23" s="65"/>
      <c r="F23" s="65"/>
      <c r="G23" s="65"/>
      <c r="H23" s="66" t="s">
        <v>83</v>
      </c>
      <c r="I23" s="66"/>
      <c r="J23" s="67"/>
    </row>
    <row r="24" spans="1:10" ht="40" customHeight="1" x14ac:dyDescent="0.4">
      <c r="A24" s="95"/>
      <c r="B24" s="104"/>
      <c r="C24" s="105"/>
      <c r="D24" s="65" t="s">
        <v>60</v>
      </c>
      <c r="E24" s="65"/>
      <c r="F24" s="65"/>
      <c r="G24" s="65"/>
      <c r="H24" s="70" t="s">
        <v>79</v>
      </c>
      <c r="I24" s="70"/>
      <c r="J24" s="71"/>
    </row>
    <row r="25" spans="1:10" ht="70" customHeight="1" x14ac:dyDescent="0.4">
      <c r="A25" s="25" t="s">
        <v>65</v>
      </c>
      <c r="B25" s="65" t="s">
        <v>25</v>
      </c>
      <c r="C25" s="65"/>
      <c r="D25" s="65" t="s">
        <v>27</v>
      </c>
      <c r="E25" s="65"/>
      <c r="F25" s="65"/>
      <c r="G25" s="65"/>
      <c r="H25" s="66" t="s">
        <v>84</v>
      </c>
      <c r="I25" s="66"/>
      <c r="J25" s="67"/>
    </row>
    <row r="26" spans="1:10" ht="40" customHeight="1" x14ac:dyDescent="0.4">
      <c r="A26" s="106" t="s">
        <v>66</v>
      </c>
      <c r="B26" s="65" t="s">
        <v>35</v>
      </c>
      <c r="C26" s="65"/>
      <c r="D26" s="65" t="s">
        <v>28</v>
      </c>
      <c r="E26" s="65"/>
      <c r="F26" s="65"/>
      <c r="G26" s="65"/>
      <c r="H26" s="66" t="s">
        <v>85</v>
      </c>
      <c r="I26" s="66"/>
      <c r="J26" s="67"/>
    </row>
    <row r="27" spans="1:10" ht="60" customHeight="1" x14ac:dyDescent="0.4">
      <c r="A27" s="106"/>
      <c r="B27" s="65"/>
      <c r="C27" s="65"/>
      <c r="D27" s="65" t="s">
        <v>29</v>
      </c>
      <c r="E27" s="65"/>
      <c r="F27" s="65"/>
      <c r="G27" s="65"/>
      <c r="H27" s="66" t="s">
        <v>86</v>
      </c>
      <c r="I27" s="66"/>
      <c r="J27" s="67"/>
    </row>
    <row r="28" spans="1:10" ht="40" customHeight="1" x14ac:dyDescent="0.4">
      <c r="A28" s="106"/>
      <c r="B28" s="65"/>
      <c r="C28" s="65"/>
      <c r="D28" s="65" t="s">
        <v>30</v>
      </c>
      <c r="E28" s="65"/>
      <c r="F28" s="65"/>
      <c r="G28" s="65"/>
      <c r="H28" s="66" t="s">
        <v>86</v>
      </c>
      <c r="I28" s="66"/>
      <c r="J28" s="67"/>
    </row>
    <row r="29" spans="1:10" ht="40" customHeight="1" x14ac:dyDescent="0.4">
      <c r="A29" s="106"/>
      <c r="B29" s="65"/>
      <c r="C29" s="65"/>
      <c r="D29" s="65" t="s">
        <v>31</v>
      </c>
      <c r="E29" s="65"/>
      <c r="F29" s="65"/>
      <c r="G29" s="65"/>
      <c r="H29" s="66" t="s">
        <v>86</v>
      </c>
      <c r="I29" s="66"/>
      <c r="J29" s="67"/>
    </row>
    <row r="30" spans="1:10" ht="60" customHeight="1" x14ac:dyDescent="0.4">
      <c r="A30" s="106" t="s">
        <v>67</v>
      </c>
      <c r="B30" s="65" t="s">
        <v>26</v>
      </c>
      <c r="C30" s="65"/>
      <c r="D30" s="65" t="s">
        <v>32</v>
      </c>
      <c r="E30" s="65"/>
      <c r="F30" s="65"/>
      <c r="G30" s="65"/>
      <c r="H30" s="66" t="s">
        <v>87</v>
      </c>
      <c r="I30" s="66"/>
      <c r="J30" s="67"/>
    </row>
    <row r="31" spans="1:10" ht="40" customHeight="1" x14ac:dyDescent="0.4">
      <c r="A31" s="106"/>
      <c r="B31" s="65"/>
      <c r="C31" s="65"/>
      <c r="D31" s="65" t="s">
        <v>33</v>
      </c>
      <c r="E31" s="65"/>
      <c r="F31" s="65"/>
      <c r="G31" s="65"/>
      <c r="H31" s="66" t="s">
        <v>88</v>
      </c>
      <c r="I31" s="66"/>
      <c r="J31" s="67"/>
    </row>
    <row r="32" spans="1:10" ht="40" customHeight="1" x14ac:dyDescent="0.4">
      <c r="A32" s="106"/>
      <c r="B32" s="65"/>
      <c r="C32" s="65"/>
      <c r="D32" s="65" t="s">
        <v>34</v>
      </c>
      <c r="E32" s="65"/>
      <c r="F32" s="65"/>
      <c r="G32" s="65"/>
      <c r="H32" s="66" t="s">
        <v>89</v>
      </c>
      <c r="I32" s="66"/>
      <c r="J32" s="67"/>
    </row>
    <row r="33" spans="1:11" ht="40" customHeight="1" x14ac:dyDescent="0.4">
      <c r="A33" s="95" t="s">
        <v>68</v>
      </c>
      <c r="B33" s="65" t="s">
        <v>36</v>
      </c>
      <c r="C33" s="65"/>
      <c r="D33" s="65" t="s">
        <v>39</v>
      </c>
      <c r="E33" s="65"/>
      <c r="F33" s="65"/>
      <c r="G33" s="65"/>
      <c r="H33" s="66" t="s">
        <v>90</v>
      </c>
      <c r="I33" s="66"/>
      <c r="J33" s="67"/>
    </row>
    <row r="34" spans="1:11" ht="40" customHeight="1" x14ac:dyDescent="0.4">
      <c r="A34" s="95"/>
      <c r="B34" s="65"/>
      <c r="C34" s="65"/>
      <c r="D34" s="65" t="s">
        <v>40</v>
      </c>
      <c r="E34" s="65"/>
      <c r="F34" s="65"/>
      <c r="G34" s="65"/>
      <c r="H34" s="66" t="s">
        <v>91</v>
      </c>
      <c r="I34" s="66"/>
      <c r="J34" s="67"/>
    </row>
    <row r="35" spans="1:11" ht="60" customHeight="1" x14ac:dyDescent="0.4">
      <c r="A35" s="95"/>
      <c r="B35" s="65"/>
      <c r="C35" s="65"/>
      <c r="D35" s="65" t="s">
        <v>41</v>
      </c>
      <c r="E35" s="65"/>
      <c r="F35" s="65"/>
      <c r="G35" s="65"/>
      <c r="H35" s="66" t="s">
        <v>92</v>
      </c>
      <c r="I35" s="66"/>
      <c r="J35" s="67"/>
    </row>
    <row r="36" spans="1:11" ht="40" customHeight="1" x14ac:dyDescent="0.4">
      <c r="A36" s="95" t="s">
        <v>69</v>
      </c>
      <c r="B36" s="65" t="s">
        <v>37</v>
      </c>
      <c r="C36" s="65"/>
      <c r="D36" s="65" t="s">
        <v>42</v>
      </c>
      <c r="E36" s="65"/>
      <c r="F36" s="65"/>
      <c r="G36" s="65"/>
      <c r="H36" s="66" t="s">
        <v>93</v>
      </c>
      <c r="I36" s="66"/>
      <c r="J36" s="67"/>
    </row>
    <row r="37" spans="1:11" ht="40" customHeight="1" x14ac:dyDescent="0.4">
      <c r="A37" s="95"/>
      <c r="B37" s="65"/>
      <c r="C37" s="65"/>
      <c r="D37" s="65" t="s">
        <v>43</v>
      </c>
      <c r="E37" s="65"/>
      <c r="F37" s="65"/>
      <c r="G37" s="65"/>
      <c r="H37" s="66" t="s">
        <v>94</v>
      </c>
      <c r="I37" s="66"/>
      <c r="J37" s="67"/>
    </row>
    <row r="38" spans="1:11" ht="40" customHeight="1" x14ac:dyDescent="0.4">
      <c r="A38" s="95" t="s">
        <v>70</v>
      </c>
      <c r="B38" s="65" t="s">
        <v>55</v>
      </c>
      <c r="C38" s="65"/>
      <c r="D38" s="65" t="s">
        <v>44</v>
      </c>
      <c r="E38" s="65"/>
      <c r="F38" s="65"/>
      <c r="G38" s="65"/>
      <c r="H38" s="66" t="s">
        <v>95</v>
      </c>
      <c r="I38" s="66"/>
      <c r="J38" s="67"/>
    </row>
    <row r="39" spans="1:11" ht="40" customHeight="1" x14ac:dyDescent="0.4">
      <c r="A39" s="95"/>
      <c r="B39" s="65"/>
      <c r="C39" s="65"/>
      <c r="D39" s="65" t="s">
        <v>45</v>
      </c>
      <c r="E39" s="65"/>
      <c r="F39" s="65"/>
      <c r="G39" s="65"/>
      <c r="H39" s="66" t="s">
        <v>95</v>
      </c>
      <c r="I39" s="66"/>
      <c r="J39" s="67"/>
    </row>
    <row r="40" spans="1:11" ht="40" customHeight="1" x14ac:dyDescent="0.4">
      <c r="A40" s="95"/>
      <c r="B40" s="65"/>
      <c r="C40" s="65"/>
      <c r="D40" s="65" t="s">
        <v>46</v>
      </c>
      <c r="E40" s="65"/>
      <c r="F40" s="65"/>
      <c r="G40" s="65"/>
      <c r="H40" s="66" t="s">
        <v>134</v>
      </c>
      <c r="I40" s="66"/>
      <c r="J40" s="67"/>
    </row>
    <row r="41" spans="1:11" ht="17" x14ac:dyDescent="0.4">
      <c r="A41" s="95" t="s">
        <v>71</v>
      </c>
      <c r="B41" s="65" t="s">
        <v>38</v>
      </c>
      <c r="C41" s="65"/>
      <c r="D41" s="65" t="s">
        <v>101</v>
      </c>
      <c r="E41" s="65"/>
      <c r="F41" s="65"/>
      <c r="G41" s="65"/>
      <c r="H41" s="32" t="s">
        <v>99</v>
      </c>
      <c r="I41" s="87" t="s">
        <v>100</v>
      </c>
      <c r="J41" s="88"/>
    </row>
    <row r="42" spans="1:11" ht="25" x14ac:dyDescent="0.4">
      <c r="A42" s="95"/>
      <c r="B42" s="65"/>
      <c r="C42" s="65"/>
      <c r="D42" s="65"/>
      <c r="E42" s="65"/>
      <c r="F42" s="65"/>
      <c r="G42" s="65"/>
      <c r="H42" s="33" t="s">
        <v>102</v>
      </c>
      <c r="I42" s="78" t="s">
        <v>100</v>
      </c>
      <c r="J42" s="79"/>
    </row>
    <row r="43" spans="1:11" ht="25" x14ac:dyDescent="0.4">
      <c r="A43" s="95"/>
      <c r="B43" s="65"/>
      <c r="C43" s="65"/>
      <c r="D43" s="65"/>
      <c r="E43" s="65"/>
      <c r="F43" s="65"/>
      <c r="G43" s="65"/>
      <c r="H43" s="34" t="s">
        <v>103</v>
      </c>
      <c r="I43" s="80" t="s">
        <v>100</v>
      </c>
      <c r="J43" s="81"/>
    </row>
    <row r="44" spans="1:11" ht="34.5" x14ac:dyDescent="0.4">
      <c r="A44" s="95"/>
      <c r="B44" s="65"/>
      <c r="C44" s="65"/>
      <c r="D44" s="65"/>
      <c r="E44" s="65"/>
      <c r="F44" s="65"/>
      <c r="G44" s="65"/>
      <c r="H44" s="35" t="s">
        <v>137</v>
      </c>
      <c r="I44" s="82" t="str">
        <f>IF(ISERROR(($I$41-$I$42)/$I$43),"",($I$41-$I$42)/$I$43)</f>
        <v/>
      </c>
      <c r="J44" s="83"/>
      <c r="K44" s="17"/>
    </row>
    <row r="45" spans="1:11" ht="45" customHeight="1" x14ac:dyDescent="0.4">
      <c r="A45" s="95"/>
      <c r="B45" s="65"/>
      <c r="C45" s="65"/>
      <c r="D45" s="65"/>
      <c r="E45" s="65"/>
      <c r="F45" s="65"/>
      <c r="G45" s="65"/>
      <c r="H45" s="84" t="s">
        <v>109</v>
      </c>
      <c r="I45" s="85"/>
      <c r="J45" s="86"/>
    </row>
    <row r="46" spans="1:11" ht="20" x14ac:dyDescent="0.4">
      <c r="A46" s="95"/>
      <c r="B46" s="65"/>
      <c r="C46" s="65"/>
      <c r="D46" s="65" t="s">
        <v>104</v>
      </c>
      <c r="E46" s="65"/>
      <c r="F46" s="65"/>
      <c r="G46" s="65"/>
      <c r="H46" s="36" t="s">
        <v>138</v>
      </c>
      <c r="I46" s="89"/>
      <c r="J46" s="90"/>
    </row>
    <row r="47" spans="1:11" ht="65" customHeight="1" x14ac:dyDescent="0.4">
      <c r="A47" s="95"/>
      <c r="B47" s="65"/>
      <c r="C47" s="65"/>
      <c r="D47" s="65"/>
      <c r="E47" s="65"/>
      <c r="F47" s="65"/>
      <c r="G47" s="65"/>
      <c r="H47" s="33" t="s">
        <v>105</v>
      </c>
      <c r="I47" s="78" t="s">
        <v>100</v>
      </c>
      <c r="J47" s="79"/>
    </row>
    <row r="48" spans="1:11" ht="25" x14ac:dyDescent="0.4">
      <c r="A48" s="95"/>
      <c r="B48" s="65"/>
      <c r="C48" s="65"/>
      <c r="D48" s="65"/>
      <c r="E48" s="65"/>
      <c r="F48" s="65"/>
      <c r="G48" s="65"/>
      <c r="H48" s="34" t="s">
        <v>106</v>
      </c>
      <c r="I48" s="80" t="str">
        <f>$I$47</f>
        <v>（請輸入金額）</v>
      </c>
      <c r="J48" s="81"/>
    </row>
    <row r="49" spans="1:16" ht="34.5" x14ac:dyDescent="0.4">
      <c r="A49" s="95"/>
      <c r="B49" s="65"/>
      <c r="C49" s="65"/>
      <c r="D49" s="65"/>
      <c r="E49" s="65"/>
      <c r="F49" s="65"/>
      <c r="G49" s="65"/>
      <c r="H49" s="35" t="s">
        <v>139</v>
      </c>
      <c r="I49" s="82" t="str">
        <f>IF(ISERROR(($I$46-$I$47)/$I$48),"",($I$46-$I$47)/$I$48)</f>
        <v/>
      </c>
      <c r="J49" s="83"/>
    </row>
    <row r="50" spans="1:16" ht="45" customHeight="1" x14ac:dyDescent="0.4">
      <c r="A50" s="95"/>
      <c r="B50" s="65"/>
      <c r="C50" s="65"/>
      <c r="D50" s="65"/>
      <c r="E50" s="65"/>
      <c r="F50" s="65"/>
      <c r="G50" s="65"/>
      <c r="H50" s="84" t="s">
        <v>108</v>
      </c>
      <c r="I50" s="85"/>
      <c r="J50" s="86"/>
    </row>
    <row r="51" spans="1:16" ht="40" customHeight="1" x14ac:dyDescent="0.4">
      <c r="A51" s="95"/>
      <c r="B51" s="65"/>
      <c r="C51" s="65"/>
      <c r="D51" s="65" t="s">
        <v>50</v>
      </c>
      <c r="E51" s="65"/>
      <c r="F51" s="65"/>
      <c r="G51" s="65"/>
      <c r="H51" s="66" t="s">
        <v>136</v>
      </c>
      <c r="I51" s="66"/>
      <c r="J51" s="67"/>
    </row>
    <row r="52" spans="1:16" ht="40" customHeight="1" x14ac:dyDescent="0.4">
      <c r="A52" s="95"/>
      <c r="B52" s="65"/>
      <c r="C52" s="65"/>
      <c r="D52" s="65" t="s">
        <v>47</v>
      </c>
      <c r="E52" s="65"/>
      <c r="F52" s="65"/>
      <c r="G52" s="65"/>
      <c r="H52" s="66" t="s">
        <v>96</v>
      </c>
      <c r="I52" s="66"/>
      <c r="J52" s="67"/>
    </row>
    <row r="53" spans="1:16" ht="40" customHeight="1" thickBot="1" x14ac:dyDescent="0.45">
      <c r="A53" s="96"/>
      <c r="B53" s="72"/>
      <c r="C53" s="72"/>
      <c r="D53" s="72" t="s">
        <v>48</v>
      </c>
      <c r="E53" s="72"/>
      <c r="F53" s="72"/>
      <c r="G53" s="72"/>
      <c r="H53" s="73" t="s">
        <v>96</v>
      </c>
      <c r="I53" s="73"/>
      <c r="J53" s="74"/>
    </row>
    <row r="54" spans="1:16" ht="40" customHeight="1" thickBot="1" x14ac:dyDescent="0.45">
      <c r="A54" s="135" t="s">
        <v>78</v>
      </c>
      <c r="B54" s="123"/>
      <c r="C54" s="123"/>
      <c r="D54" s="75" t="s">
        <v>97</v>
      </c>
      <c r="E54" s="76"/>
      <c r="F54" s="76"/>
      <c r="G54" s="76"/>
      <c r="H54" s="76"/>
      <c r="I54" s="76"/>
      <c r="J54" s="77"/>
    </row>
    <row r="55" spans="1:16" x14ac:dyDescent="0.4">
      <c r="A55" s="2" t="s">
        <v>49</v>
      </c>
    </row>
    <row r="56" spans="1:16" ht="149.4" customHeight="1" x14ac:dyDescent="0.4">
      <c r="A56" s="59" t="s">
        <v>118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6" ht="19.5" customHeight="1" x14ac:dyDescent="0.4">
      <c r="A57" s="91" t="s">
        <v>61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6" ht="19.5" customHeight="1" thickBot="1" x14ac:dyDescent="0.45">
      <c r="A58" s="46" t="s">
        <v>141</v>
      </c>
      <c r="B58" s="46"/>
      <c r="C58" s="46"/>
      <c r="D58" s="46"/>
      <c r="E58" s="46"/>
      <c r="F58" s="46"/>
      <c r="G58" s="46"/>
      <c r="H58" s="46"/>
      <c r="I58" s="46"/>
      <c r="J58" s="46"/>
    </row>
    <row r="59" spans="1:16" ht="30" customHeight="1" x14ac:dyDescent="0.4">
      <c r="A59" s="10"/>
      <c r="B59" s="7" t="s">
        <v>63</v>
      </c>
      <c r="C59" s="53" t="s">
        <v>64</v>
      </c>
      <c r="D59" s="53"/>
      <c r="E59" s="53"/>
      <c r="F59" s="53" t="s">
        <v>146</v>
      </c>
      <c r="G59" s="53"/>
      <c r="H59" s="53"/>
      <c r="I59" s="53"/>
      <c r="J59" s="54"/>
      <c r="L59" s="136" t="s">
        <v>150</v>
      </c>
      <c r="M59" s="136" t="s">
        <v>151</v>
      </c>
      <c r="N59" s="136" t="s">
        <v>152</v>
      </c>
      <c r="O59" s="136" t="s">
        <v>148</v>
      </c>
      <c r="P59" s="136" t="s">
        <v>149</v>
      </c>
    </row>
    <row r="60" spans="1:16" s="6" customFormat="1" ht="30" customHeight="1" x14ac:dyDescent="0.4">
      <c r="A60" s="5"/>
      <c r="B60" s="8"/>
      <c r="C60" s="55" t="s">
        <v>62</v>
      </c>
      <c r="D60" s="55"/>
      <c r="E60" s="55"/>
      <c r="F60" s="55" t="s">
        <v>145</v>
      </c>
      <c r="G60" s="55"/>
      <c r="H60" s="55"/>
      <c r="I60" s="55"/>
      <c r="J60" s="56"/>
      <c r="L60" s="137"/>
      <c r="M60" s="138"/>
      <c r="N60" s="138"/>
      <c r="O60" s="138"/>
      <c r="P60" s="138"/>
    </row>
    <row r="61" spans="1:16" s="6" customFormat="1" ht="30" customHeight="1" x14ac:dyDescent="0.4">
      <c r="A61" s="5"/>
      <c r="B61" s="42" t="s">
        <v>142</v>
      </c>
      <c r="C61" s="47">
        <v>34375</v>
      </c>
      <c r="D61" s="47"/>
      <c r="E61" s="47"/>
      <c r="F61" s="48">
        <f>SUM(L61:P61)</f>
        <v>646299.5</v>
      </c>
      <c r="G61" s="48"/>
      <c r="H61" s="48"/>
      <c r="I61" s="48"/>
      <c r="J61" s="49"/>
      <c r="L61" s="137">
        <f>C61*12</f>
        <v>412500</v>
      </c>
      <c r="M61" s="138">
        <v>51612</v>
      </c>
      <c r="N61" s="138">
        <f>C61*0.15*12</f>
        <v>61875</v>
      </c>
      <c r="O61" s="138">
        <f>C61*1.5</f>
        <v>51562.5</v>
      </c>
      <c r="P61" s="138">
        <f>C61*2</f>
        <v>68750</v>
      </c>
    </row>
    <row r="62" spans="1:16" s="6" customFormat="1" ht="30" customHeight="1" thickBot="1" x14ac:dyDescent="0.45">
      <c r="A62" s="5"/>
      <c r="B62" s="16" t="s">
        <v>143</v>
      </c>
      <c r="C62" s="50">
        <v>31895</v>
      </c>
      <c r="D62" s="50"/>
      <c r="E62" s="50"/>
      <c r="F62" s="51">
        <f>SUM(L62:P62)</f>
        <v>601175.5</v>
      </c>
      <c r="G62" s="51"/>
      <c r="H62" s="51"/>
      <c r="I62" s="51"/>
      <c r="J62" s="52"/>
      <c r="L62" s="137">
        <f>C62*12</f>
        <v>382740</v>
      </c>
      <c r="M62" s="138">
        <v>49392</v>
      </c>
      <c r="N62" s="138">
        <f>C62*0.15*12</f>
        <v>57411</v>
      </c>
      <c r="O62" s="138">
        <f>C62*1.5</f>
        <v>47842.5</v>
      </c>
      <c r="P62" s="138">
        <f>C62*2</f>
        <v>63790</v>
      </c>
    </row>
    <row r="63" spans="1:16" s="6" customFormat="1" ht="7" customHeight="1" thickBot="1" x14ac:dyDescent="0.45">
      <c r="A63" s="5"/>
      <c r="B63" s="43"/>
      <c r="C63" s="44"/>
      <c r="D63" s="44"/>
      <c r="F63" s="45"/>
      <c r="G63" s="45"/>
      <c r="H63" s="45"/>
      <c r="I63" s="45"/>
      <c r="J63" s="45"/>
      <c r="L63" s="138"/>
      <c r="M63" s="138"/>
      <c r="N63" s="138"/>
      <c r="O63" s="138"/>
      <c r="P63" s="137"/>
    </row>
    <row r="64" spans="1:16" ht="30" customHeight="1" x14ac:dyDescent="0.4">
      <c r="A64" s="38"/>
      <c r="B64" s="7" t="s">
        <v>63</v>
      </c>
      <c r="C64" s="53" t="s">
        <v>64</v>
      </c>
      <c r="D64" s="53"/>
      <c r="E64" s="53"/>
      <c r="F64" s="53" t="s">
        <v>147</v>
      </c>
      <c r="G64" s="53"/>
      <c r="H64" s="53"/>
      <c r="I64" s="53"/>
      <c r="J64" s="54"/>
      <c r="L64" s="136" t="s">
        <v>150</v>
      </c>
      <c r="M64" s="136" t="s">
        <v>151</v>
      </c>
      <c r="N64" s="136" t="s">
        <v>152</v>
      </c>
      <c r="O64" s="136" t="s">
        <v>148</v>
      </c>
      <c r="P64" s="136" t="s">
        <v>153</v>
      </c>
    </row>
    <row r="65" spans="1:16" s="6" customFormat="1" ht="30" customHeight="1" x14ac:dyDescent="0.4">
      <c r="A65" s="5"/>
      <c r="B65" s="8"/>
      <c r="C65" s="55" t="s">
        <v>62</v>
      </c>
      <c r="D65" s="55"/>
      <c r="E65" s="55"/>
      <c r="F65" s="55" t="s">
        <v>145</v>
      </c>
      <c r="G65" s="55"/>
      <c r="H65" s="55"/>
      <c r="I65" s="55"/>
      <c r="J65" s="56"/>
      <c r="L65" s="138"/>
      <c r="M65" s="138"/>
      <c r="N65" s="138"/>
      <c r="O65" s="138"/>
      <c r="P65" s="137"/>
    </row>
    <row r="66" spans="1:16" s="6" customFormat="1" ht="30" customHeight="1" thickBot="1" x14ac:dyDescent="0.45">
      <c r="A66" s="5"/>
      <c r="B66" s="16" t="s">
        <v>73</v>
      </c>
      <c r="C66" s="50">
        <v>34798</v>
      </c>
      <c r="D66" s="50"/>
      <c r="E66" s="50"/>
      <c r="F66" s="51">
        <f>SUM(L66:P66)</f>
        <v>547437.96270000003</v>
      </c>
      <c r="G66" s="51"/>
      <c r="H66" s="51"/>
      <c r="I66" s="51"/>
      <c r="J66" s="52"/>
      <c r="L66" s="138">
        <f>C66*12</f>
        <v>417576</v>
      </c>
      <c r="M66" s="138">
        <v>51612</v>
      </c>
      <c r="N66" s="138">
        <v>25056</v>
      </c>
      <c r="O66" s="138">
        <f>C66*1.5</f>
        <v>52197</v>
      </c>
      <c r="P66" s="138">
        <f>C66*1.5*0.0191</f>
        <v>996.96269999999993</v>
      </c>
    </row>
    <row r="67" spans="1:16" s="6" customFormat="1" ht="7" customHeight="1" thickBot="1" x14ac:dyDescent="0.45">
      <c r="A67" s="5"/>
      <c r="B67" s="43"/>
      <c r="C67" s="44"/>
      <c r="D67" s="44"/>
      <c r="F67" s="45"/>
      <c r="G67" s="45"/>
      <c r="H67" s="45"/>
      <c r="I67" s="45"/>
      <c r="J67" s="45"/>
      <c r="L67" s="138"/>
      <c r="M67" s="138"/>
      <c r="N67" s="138"/>
      <c r="O67" s="138"/>
      <c r="P67" s="137"/>
    </row>
    <row r="68" spans="1:16" s="6" customFormat="1" ht="30" customHeight="1" x14ac:dyDescent="0.4">
      <c r="A68" s="5"/>
      <c r="B68" s="7" t="s">
        <v>63</v>
      </c>
      <c r="C68" s="53" t="s">
        <v>64</v>
      </c>
      <c r="D68" s="53"/>
      <c r="E68" s="53"/>
      <c r="F68" s="53" t="s">
        <v>146</v>
      </c>
      <c r="G68" s="53"/>
      <c r="H68" s="53"/>
      <c r="I68" s="53"/>
      <c r="J68" s="54"/>
      <c r="L68" s="136" t="s">
        <v>150</v>
      </c>
      <c r="M68" s="136" t="s">
        <v>154</v>
      </c>
      <c r="N68" s="136" t="s">
        <v>152</v>
      </c>
      <c r="O68" s="136" t="s">
        <v>148</v>
      </c>
      <c r="P68" s="136" t="s">
        <v>149</v>
      </c>
    </row>
    <row r="69" spans="1:16" s="6" customFormat="1" ht="30" customHeight="1" x14ac:dyDescent="0.4">
      <c r="A69" s="5"/>
      <c r="B69" s="8"/>
      <c r="C69" s="55" t="s">
        <v>62</v>
      </c>
      <c r="D69" s="55"/>
      <c r="E69" s="55"/>
      <c r="F69" s="55" t="s">
        <v>144</v>
      </c>
      <c r="G69" s="55"/>
      <c r="H69" s="55"/>
      <c r="I69" s="55"/>
      <c r="J69" s="56"/>
      <c r="L69" s="138"/>
      <c r="M69" s="138"/>
      <c r="N69" s="138"/>
      <c r="O69" s="138"/>
      <c r="P69" s="137"/>
    </row>
    <row r="70" spans="1:16" s="15" customFormat="1" ht="30" customHeight="1" thickBot="1" x14ac:dyDescent="0.45">
      <c r="A70" s="13"/>
      <c r="B70" s="20" t="s">
        <v>72</v>
      </c>
      <c r="C70" s="50">
        <v>49830</v>
      </c>
      <c r="D70" s="50"/>
      <c r="E70" s="50"/>
      <c r="F70" s="51">
        <f>SUM(L70:P70)</f>
        <v>878637</v>
      </c>
      <c r="G70" s="51"/>
      <c r="H70" s="51"/>
      <c r="I70" s="51"/>
      <c r="J70" s="52"/>
      <c r="L70" s="138">
        <f>C70*12</f>
        <v>597960</v>
      </c>
      <c r="M70" s="138">
        <f>4307*12</f>
        <v>51684</v>
      </c>
      <c r="N70" s="138">
        <f>4549*12</f>
        <v>54588</v>
      </c>
      <c r="O70" s="138">
        <f>C70*1.5</f>
        <v>74745</v>
      </c>
      <c r="P70" s="137">
        <f>C70*2</f>
        <v>99660</v>
      </c>
    </row>
    <row r="71" spans="1:16" ht="40" customHeight="1" thickBot="1" x14ac:dyDescent="0.45">
      <c r="A71" s="59" t="s">
        <v>117</v>
      </c>
      <c r="B71" s="59"/>
      <c r="C71" s="59"/>
      <c r="D71" s="59"/>
      <c r="E71" s="59"/>
      <c r="F71" s="59"/>
      <c r="G71" s="59"/>
      <c r="H71" s="59"/>
      <c r="I71" s="59"/>
      <c r="J71" s="59"/>
      <c r="L71" s="139"/>
      <c r="M71" s="139"/>
      <c r="N71" s="139"/>
      <c r="O71" s="139"/>
      <c r="P71" s="136"/>
    </row>
    <row r="72" spans="1:16" ht="30" customHeight="1" x14ac:dyDescent="0.4">
      <c r="A72" s="4"/>
      <c r="B72" s="7" t="s">
        <v>63</v>
      </c>
      <c r="C72" s="53" t="s">
        <v>64</v>
      </c>
      <c r="D72" s="53"/>
      <c r="E72" s="53"/>
      <c r="F72" s="53" t="s">
        <v>147</v>
      </c>
      <c r="G72" s="53"/>
      <c r="H72" s="53"/>
      <c r="I72" s="53"/>
      <c r="J72" s="54"/>
      <c r="L72" s="136" t="s">
        <v>150</v>
      </c>
      <c r="M72" s="136" t="s">
        <v>151</v>
      </c>
      <c r="N72" s="136" t="s">
        <v>152</v>
      </c>
      <c r="O72" s="136" t="s">
        <v>148</v>
      </c>
      <c r="P72" s="136" t="s">
        <v>153</v>
      </c>
    </row>
    <row r="73" spans="1:16" ht="30" customHeight="1" x14ac:dyDescent="0.4">
      <c r="A73" s="4"/>
      <c r="B73" s="8"/>
      <c r="C73" s="55" t="s">
        <v>62</v>
      </c>
      <c r="D73" s="55"/>
      <c r="E73" s="55"/>
      <c r="F73" s="55" t="s">
        <v>144</v>
      </c>
      <c r="G73" s="55"/>
      <c r="H73" s="55"/>
      <c r="I73" s="55"/>
      <c r="J73" s="56"/>
      <c r="L73" s="139"/>
      <c r="M73" s="139"/>
      <c r="N73" s="139"/>
      <c r="O73" s="139"/>
      <c r="P73" s="136"/>
    </row>
    <row r="74" spans="1:16" ht="30" customHeight="1" x14ac:dyDescent="0.4">
      <c r="A74" s="4"/>
      <c r="B74" s="9" t="s">
        <v>75</v>
      </c>
      <c r="C74" s="47">
        <v>27086</v>
      </c>
      <c r="D74" s="47"/>
      <c r="E74" s="47"/>
      <c r="F74" s="48">
        <f>SUM(L74:P74)</f>
        <v>427229.01390000002</v>
      </c>
      <c r="G74" s="48"/>
      <c r="H74" s="48"/>
      <c r="I74" s="48"/>
      <c r="J74" s="49"/>
      <c r="L74" s="138">
        <f>C74*12</f>
        <v>325032</v>
      </c>
      <c r="M74" s="138">
        <v>40920</v>
      </c>
      <c r="N74" s="138">
        <v>19872</v>
      </c>
      <c r="O74" s="138">
        <f>C74*1.5</f>
        <v>40629</v>
      </c>
      <c r="P74" s="138">
        <f>C74*1.5*0.0191</f>
        <v>776.01389999999992</v>
      </c>
    </row>
    <row r="75" spans="1:16" s="11" customFormat="1" ht="30" customHeight="1" thickBot="1" x14ac:dyDescent="0.45">
      <c r="A75" s="12"/>
      <c r="B75" s="14" t="s">
        <v>74</v>
      </c>
      <c r="C75" s="92">
        <v>29467</v>
      </c>
      <c r="D75" s="92"/>
      <c r="E75" s="92"/>
      <c r="F75" s="93">
        <f>SUM(L75:P75)</f>
        <v>465404.72954999999</v>
      </c>
      <c r="G75" s="93"/>
      <c r="H75" s="93"/>
      <c r="I75" s="93"/>
      <c r="J75" s="94"/>
      <c r="L75" s="138">
        <f>C75*12</f>
        <v>353604</v>
      </c>
      <c r="M75" s="138">
        <v>44940</v>
      </c>
      <c r="N75" s="138">
        <v>21816</v>
      </c>
      <c r="O75" s="138">
        <f>C75*1.5</f>
        <v>44200.5</v>
      </c>
      <c r="P75" s="138">
        <f>C75*1.5*0.0191</f>
        <v>844.2295499999999</v>
      </c>
    </row>
    <row r="76" spans="1:16" ht="31.5" customHeight="1" x14ac:dyDescent="0.4">
      <c r="A76" s="91" t="s">
        <v>111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6" ht="17" x14ac:dyDescent="0.4">
      <c r="A77" s="1"/>
    </row>
    <row r="78" spans="1:16" ht="17" x14ac:dyDescent="0.4">
      <c r="A78" s="18" t="s">
        <v>112</v>
      </c>
      <c r="B78" s="18"/>
      <c r="C78" s="18"/>
      <c r="E78" s="18" t="s">
        <v>113</v>
      </c>
      <c r="F78" s="18"/>
      <c r="H78" s="19" t="s">
        <v>114</v>
      </c>
      <c r="I78" s="18"/>
      <c r="J78" s="18"/>
    </row>
    <row r="79" spans="1:16" ht="17" x14ac:dyDescent="0.4">
      <c r="A79" s="1"/>
    </row>
    <row r="80" spans="1:16" ht="17" x14ac:dyDescent="0.4">
      <c r="A80" s="46" t="s">
        <v>115</v>
      </c>
      <c r="B80" s="46"/>
      <c r="C80" s="46"/>
      <c r="D80" s="46"/>
      <c r="G80" s="46" t="s">
        <v>116</v>
      </c>
      <c r="H80" s="46"/>
      <c r="I80" s="46"/>
      <c r="J80" s="46"/>
    </row>
    <row r="81" spans="1:1" ht="17" x14ac:dyDescent="0.4">
      <c r="A81" s="1"/>
    </row>
    <row r="82" spans="1:1" ht="17" x14ac:dyDescent="0.4">
      <c r="A82" s="1"/>
    </row>
    <row r="83" spans="1:1" ht="17" x14ac:dyDescent="0.4">
      <c r="A83" s="1"/>
    </row>
    <row r="84" spans="1:1" ht="17" x14ac:dyDescent="0.4">
      <c r="A84" s="1"/>
    </row>
    <row r="85" spans="1:1" ht="17" x14ac:dyDescent="0.4">
      <c r="A85" s="1"/>
    </row>
    <row r="86" spans="1:1" ht="17" x14ac:dyDescent="0.4">
      <c r="A86" s="1"/>
    </row>
  </sheetData>
  <sheetProtection selectLockedCells="1"/>
  <dataConsolidate/>
  <mergeCells count="147">
    <mergeCell ref="A2:J2"/>
    <mergeCell ref="A58:J58"/>
    <mergeCell ref="D32:G32"/>
    <mergeCell ref="D33:G33"/>
    <mergeCell ref="H40:J40"/>
    <mergeCell ref="I46:J46"/>
    <mergeCell ref="I47:J47"/>
    <mergeCell ref="B30:C32"/>
    <mergeCell ref="B41:C53"/>
    <mergeCell ref="H51:J51"/>
    <mergeCell ref="H52:J52"/>
    <mergeCell ref="H34:J34"/>
    <mergeCell ref="D37:G37"/>
    <mergeCell ref="D38:G38"/>
    <mergeCell ref="I48:J48"/>
    <mergeCell ref="I49:J49"/>
    <mergeCell ref="D34:G34"/>
    <mergeCell ref="H32:J32"/>
    <mergeCell ref="A54:C54"/>
    <mergeCell ref="A71:J71"/>
    <mergeCell ref="F72:J72"/>
    <mergeCell ref="F73:J73"/>
    <mergeCell ref="F74:J74"/>
    <mergeCell ref="F75:J75"/>
    <mergeCell ref="C72:E72"/>
    <mergeCell ref="C73:E73"/>
    <mergeCell ref="C74:E74"/>
    <mergeCell ref="C75:E75"/>
    <mergeCell ref="B13:C13"/>
    <mergeCell ref="B14:C14"/>
    <mergeCell ref="B15:C15"/>
    <mergeCell ref="B16:C16"/>
    <mergeCell ref="D13:J13"/>
    <mergeCell ref="D14:J14"/>
    <mergeCell ref="D15:J15"/>
    <mergeCell ref="D16:J16"/>
    <mergeCell ref="D7:J7"/>
    <mergeCell ref="D9:J9"/>
    <mergeCell ref="D10:J10"/>
    <mergeCell ref="D12:J12"/>
    <mergeCell ref="B7:C7"/>
    <mergeCell ref="B8:C8"/>
    <mergeCell ref="B9:C9"/>
    <mergeCell ref="B10:C10"/>
    <mergeCell ref="B12:C12"/>
    <mergeCell ref="D11:F11"/>
    <mergeCell ref="H11:J11"/>
    <mergeCell ref="E8:F8"/>
    <mergeCell ref="H8:J8"/>
    <mergeCell ref="D18:G18"/>
    <mergeCell ref="H18:J18"/>
    <mergeCell ref="D29:G29"/>
    <mergeCell ref="D30:G30"/>
    <mergeCell ref="D31:G31"/>
    <mergeCell ref="H26:J26"/>
    <mergeCell ref="H27:J27"/>
    <mergeCell ref="H28:J28"/>
    <mergeCell ref="H29:J29"/>
    <mergeCell ref="H30:J30"/>
    <mergeCell ref="H22:J22"/>
    <mergeCell ref="H23:J23"/>
    <mergeCell ref="H24:J24"/>
    <mergeCell ref="D25:G25"/>
    <mergeCell ref="D19:G19"/>
    <mergeCell ref="B22:C24"/>
    <mergeCell ref="D22:G22"/>
    <mergeCell ref="D23:G23"/>
    <mergeCell ref="D24:G24"/>
    <mergeCell ref="H25:J25"/>
    <mergeCell ref="H19:J19"/>
    <mergeCell ref="H31:J31"/>
    <mergeCell ref="A26:A29"/>
    <mergeCell ref="A30:A32"/>
    <mergeCell ref="B26:C29"/>
    <mergeCell ref="D26:G26"/>
    <mergeCell ref="D27:G27"/>
    <mergeCell ref="D28:G28"/>
    <mergeCell ref="A19:A21"/>
    <mergeCell ref="B19:C21"/>
    <mergeCell ref="G80:J80"/>
    <mergeCell ref="A80:D80"/>
    <mergeCell ref="A3:C4"/>
    <mergeCell ref="A76:J76"/>
    <mergeCell ref="A57:J57"/>
    <mergeCell ref="A6:D6"/>
    <mergeCell ref="H53:J53"/>
    <mergeCell ref="D41:G45"/>
    <mergeCell ref="D46:G50"/>
    <mergeCell ref="H50:J50"/>
    <mergeCell ref="A56:J56"/>
    <mergeCell ref="D51:G51"/>
    <mergeCell ref="D52:G52"/>
    <mergeCell ref="D53:G53"/>
    <mergeCell ref="H35:J35"/>
    <mergeCell ref="H36:J36"/>
    <mergeCell ref="B11:C11"/>
    <mergeCell ref="I41:J41"/>
    <mergeCell ref="D54:J54"/>
    <mergeCell ref="H20:J20"/>
    <mergeCell ref="H21:J21"/>
    <mergeCell ref="I42:J42"/>
    <mergeCell ref="I43:J43"/>
    <mergeCell ref="I44:J44"/>
    <mergeCell ref="H45:J45"/>
    <mergeCell ref="A1:J1"/>
    <mergeCell ref="A33:A35"/>
    <mergeCell ref="A36:A37"/>
    <mergeCell ref="A38:A40"/>
    <mergeCell ref="A41:A53"/>
    <mergeCell ref="D35:G35"/>
    <mergeCell ref="D36:G36"/>
    <mergeCell ref="H37:J37"/>
    <mergeCell ref="H38:J38"/>
    <mergeCell ref="H39:J39"/>
    <mergeCell ref="H33:J33"/>
    <mergeCell ref="D39:G39"/>
    <mergeCell ref="D40:G40"/>
    <mergeCell ref="B33:C35"/>
    <mergeCell ref="B36:C37"/>
    <mergeCell ref="B38:C40"/>
    <mergeCell ref="D3:J3"/>
    <mergeCell ref="D4:J5"/>
    <mergeCell ref="B18:C18"/>
    <mergeCell ref="B25:C25"/>
    <mergeCell ref="D20:G20"/>
    <mergeCell ref="D21:G21"/>
    <mergeCell ref="A22:A24"/>
    <mergeCell ref="C59:E59"/>
    <mergeCell ref="C60:E60"/>
    <mergeCell ref="C61:E61"/>
    <mergeCell ref="C62:E62"/>
    <mergeCell ref="C66:E66"/>
    <mergeCell ref="C68:E68"/>
    <mergeCell ref="C69:E69"/>
    <mergeCell ref="C70:E70"/>
    <mergeCell ref="F59:J59"/>
    <mergeCell ref="F60:J60"/>
    <mergeCell ref="F61:J61"/>
    <mergeCell ref="F62:J62"/>
    <mergeCell ref="F66:J66"/>
    <mergeCell ref="F68:J68"/>
    <mergeCell ref="F69:J69"/>
    <mergeCell ref="F70:J70"/>
    <mergeCell ref="C64:E64"/>
    <mergeCell ref="F64:J64"/>
    <mergeCell ref="C65:E65"/>
    <mergeCell ref="F65:J65"/>
  </mergeCells>
  <phoneticPr fontId="1" type="noConversion"/>
  <dataValidations count="10">
    <dataValidation showInputMessage="1" showErrorMessage="1" sqref="H41:H50 I41:I44 I46:I49"/>
    <dataValidation type="list" showInputMessage="1" showErrorMessage="1" sqref="D3:J3">
      <formula1>"□新案(前2年未曾提送專案小組會議),■新案(前2年未曾提送專案小組會議)"</formula1>
    </dataValidation>
    <dataValidation type="list" showInputMessage="1" prompt="請使用下拉式選單" sqref="H25:J25">
      <formula1>"無參加相關課程,已參加相關課程（請敘明）_______________"</formula1>
    </dataValidation>
    <dataValidation type="list" showInputMessage="1" showErrorMessage="1" sqref="D4:J5">
      <formula1>"□舊案(前2年曾提專案小組會議，屬續約或延續性案件，但履約條件如委外範圍、人力配置及履約期間等有變動，須補充說明),■舊案(前2年曾提專案小組會議，屬續約或延續性案件，但履約條件如委外範圍、人力配置及履約期間等有變動，須補充說明)"</formula1>
    </dataValidation>
    <dataValidation type="list" showInputMessage="1" prompt="請使用下拉式選單" sqref="H19:J24">
      <formula1>"無（請敘明）_______________,有（請敘明）_______________"</formula1>
    </dataValidation>
    <dataValidation type="list" showInputMessage="1" prompt="請使用下拉式選單" sqref="H26:J40 H51:J53">
      <formula1>"無,有（請敘明）_______________"</formula1>
    </dataValidation>
    <dataValidation type="list" showInputMessage="1" prompt="請使用下拉式選單" sqref="D16:J16">
      <formula1>"人力減少,業務（工作項目）增加,其他_______________"</formula1>
    </dataValidation>
    <dataValidation type="list" showInputMessage="1" prompt="請使用下拉式選單" sqref="D15:J15">
      <formula1>"公開招標,限制性招標,公開取得,共同供應契約,其他_______________"</formula1>
    </dataValidation>
    <dataValidation type="list" showInputMessage="1" prompt="請使用下拉式選單" sqref="D14:J14">
      <formula1>"政府採購法,國有財產法,促進民間參與公共建設法,其他_______________"</formula1>
    </dataValidation>
    <dataValidation type="list" showInputMessage="1" showErrorMessage="1" prompt="請使用下拉式選單" sqref="D13:J13">
      <formula1>"整體業務委外,部分業務委外"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Header>&amp;C&amp;"標楷體,粗體"&amp;15國立臺灣大學108年度推動業務委託民間辦理情形調查表&amp;14(30萬元以上)&amp;R&amp;"標楷體,標準"&amp;10 108/4/30版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調查表</vt:lpstr>
      <vt:lpstr>調查表（範例）</vt:lpstr>
      <vt:lpstr>調查表!Print_Area</vt:lpstr>
      <vt:lpstr>'調查表（範例）'!Print_Area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2019-04-30T08:10:15Z</cp:lastPrinted>
  <dcterms:created xsi:type="dcterms:W3CDTF">2015-05-06T03:06:58Z</dcterms:created>
  <dcterms:modified xsi:type="dcterms:W3CDTF">2019-04-30T08:11:32Z</dcterms:modified>
</cp:coreProperties>
</file>