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2" windowHeight="10536"/>
  </bookViews>
  <sheets>
    <sheet name="10804分表(發文) " sheetId="1" r:id="rId1"/>
  </sheets>
  <externalReferences>
    <externalReference r:id="rId2"/>
  </externalReferences>
  <definedNames>
    <definedName name="_xlnm._FilterDatabase" localSheetId="0" hidden="1">'10804分表(發文) '!$A$3:$M$261</definedName>
    <definedName name="_xlnm.Print_Area" localSheetId="0">'10804分表(發文) '!$B$1:$L$261</definedName>
    <definedName name="_xlnm.Print_Titles" localSheetId="0">'10804分表(發文) '!$1:$3</definedName>
  </definedNames>
  <calcPr calcId="145621"/>
</workbook>
</file>

<file path=xl/calcChain.xml><?xml version="1.0" encoding="utf-8"?>
<calcChain xmlns="http://schemas.openxmlformats.org/spreadsheetml/2006/main">
  <c r="K261" i="1" l="1"/>
  <c r="J261" i="1"/>
  <c r="I261" i="1"/>
  <c r="H261" i="1"/>
  <c r="G261" i="1"/>
  <c r="F261" i="1"/>
  <c r="E261" i="1"/>
  <c r="D261" i="1"/>
  <c r="K260" i="1"/>
  <c r="J260" i="1"/>
  <c r="I260" i="1"/>
  <c r="H260" i="1"/>
  <c r="G260" i="1"/>
  <c r="F260" i="1"/>
  <c r="E260" i="1"/>
  <c r="D260" i="1"/>
  <c r="K259" i="1"/>
  <c r="J259" i="1"/>
  <c r="I259" i="1"/>
  <c r="H259" i="1"/>
  <c r="G259" i="1"/>
  <c r="F259" i="1"/>
  <c r="E259" i="1"/>
  <c r="D259" i="1"/>
  <c r="K258" i="1"/>
  <c r="J258" i="1"/>
  <c r="I258" i="1"/>
  <c r="H258" i="1"/>
  <c r="G258" i="1"/>
  <c r="F258" i="1"/>
  <c r="E258" i="1"/>
  <c r="D258" i="1"/>
  <c r="K257" i="1"/>
  <c r="J257" i="1"/>
  <c r="I257" i="1"/>
  <c r="H257" i="1"/>
  <c r="G257" i="1"/>
  <c r="F257" i="1"/>
  <c r="E257" i="1"/>
  <c r="D257" i="1"/>
  <c r="K256" i="1"/>
  <c r="J256" i="1"/>
  <c r="I256" i="1"/>
  <c r="H256" i="1"/>
  <c r="G256" i="1"/>
  <c r="F256" i="1"/>
  <c r="E256" i="1"/>
  <c r="D256" i="1"/>
  <c r="K255" i="1"/>
  <c r="J255" i="1"/>
  <c r="I255" i="1"/>
  <c r="H255" i="1"/>
  <c r="G255" i="1"/>
  <c r="F255" i="1"/>
  <c r="E255" i="1"/>
  <c r="D255" i="1"/>
  <c r="K254" i="1"/>
  <c r="J254" i="1"/>
  <c r="I254" i="1"/>
  <c r="H254" i="1"/>
  <c r="G254" i="1"/>
  <c r="F254" i="1"/>
  <c r="E254" i="1"/>
  <c r="D254" i="1"/>
  <c r="K253" i="1"/>
  <c r="J253" i="1"/>
  <c r="I253" i="1"/>
  <c r="H253" i="1"/>
  <c r="G253" i="1"/>
  <c r="F253" i="1"/>
  <c r="E253" i="1"/>
  <c r="D253" i="1"/>
  <c r="K252" i="1"/>
  <c r="J252" i="1"/>
  <c r="I252" i="1"/>
  <c r="H252" i="1"/>
  <c r="G252" i="1"/>
  <c r="F252" i="1"/>
  <c r="E252" i="1"/>
  <c r="D252" i="1"/>
  <c r="K251" i="1"/>
  <c r="J251" i="1"/>
  <c r="I251" i="1"/>
  <c r="H251" i="1"/>
  <c r="G251" i="1"/>
  <c r="F251" i="1"/>
  <c r="E251" i="1"/>
  <c r="D251" i="1"/>
  <c r="K250" i="1"/>
  <c r="J250" i="1"/>
  <c r="I250" i="1"/>
  <c r="H250" i="1"/>
  <c r="G250" i="1"/>
  <c r="F250" i="1"/>
  <c r="E250" i="1"/>
  <c r="D250" i="1"/>
  <c r="K249" i="1"/>
  <c r="J249" i="1"/>
  <c r="I249" i="1"/>
  <c r="H249" i="1"/>
  <c r="G249" i="1"/>
  <c r="F249" i="1"/>
  <c r="E249" i="1"/>
  <c r="D249" i="1"/>
  <c r="K248" i="1"/>
  <c r="J248" i="1"/>
  <c r="I248" i="1"/>
  <c r="H248" i="1"/>
  <c r="G248" i="1"/>
  <c r="F248" i="1"/>
  <c r="E248" i="1"/>
  <c r="D248" i="1"/>
  <c r="K247" i="1"/>
  <c r="J247" i="1"/>
  <c r="I247" i="1"/>
  <c r="H247" i="1"/>
  <c r="G247" i="1"/>
  <c r="F247" i="1"/>
  <c r="E247" i="1"/>
  <c r="D247" i="1"/>
  <c r="K246" i="1"/>
  <c r="J246" i="1"/>
  <c r="I246" i="1"/>
  <c r="H246" i="1"/>
  <c r="G246" i="1"/>
  <c r="F246" i="1"/>
  <c r="E246" i="1"/>
  <c r="D246" i="1"/>
  <c r="K245" i="1"/>
  <c r="J245" i="1"/>
  <c r="I245" i="1"/>
  <c r="H245" i="1"/>
  <c r="G245" i="1"/>
  <c r="F245" i="1"/>
  <c r="E245" i="1"/>
  <c r="D245" i="1"/>
  <c r="K244" i="1"/>
  <c r="J244" i="1"/>
  <c r="I244" i="1"/>
  <c r="H244" i="1"/>
  <c r="G244" i="1"/>
  <c r="F244" i="1"/>
  <c r="E244" i="1"/>
  <c r="D244" i="1"/>
  <c r="K243" i="1"/>
  <c r="J243" i="1"/>
  <c r="I243" i="1"/>
  <c r="H243" i="1"/>
  <c r="G243" i="1"/>
  <c r="F243" i="1"/>
  <c r="E243" i="1"/>
  <c r="D243" i="1"/>
  <c r="K242" i="1"/>
  <c r="J242" i="1"/>
  <c r="I242" i="1"/>
  <c r="H242" i="1"/>
  <c r="G242" i="1"/>
  <c r="F242" i="1"/>
  <c r="E242" i="1"/>
  <c r="D242" i="1"/>
  <c r="K241" i="1"/>
  <c r="J241" i="1"/>
  <c r="I241" i="1"/>
  <c r="H241" i="1"/>
  <c r="G241" i="1"/>
  <c r="F241" i="1"/>
  <c r="E241" i="1"/>
  <c r="D241" i="1"/>
  <c r="K240" i="1"/>
  <c r="J240" i="1"/>
  <c r="I240" i="1"/>
  <c r="H240" i="1"/>
  <c r="G240" i="1"/>
  <c r="F240" i="1"/>
  <c r="E240" i="1"/>
  <c r="D240" i="1"/>
  <c r="K239" i="1"/>
  <c r="J239" i="1"/>
  <c r="I239" i="1"/>
  <c r="H239" i="1"/>
  <c r="G239" i="1"/>
  <c r="F239" i="1"/>
  <c r="E239" i="1"/>
  <c r="D239" i="1"/>
  <c r="K238" i="1"/>
  <c r="J238" i="1"/>
  <c r="I238" i="1"/>
  <c r="H238" i="1"/>
  <c r="G238" i="1"/>
  <c r="F238" i="1"/>
  <c r="E238" i="1"/>
  <c r="D238" i="1"/>
  <c r="K237" i="1"/>
  <c r="J237" i="1"/>
  <c r="I237" i="1"/>
  <c r="H237" i="1"/>
  <c r="G237" i="1"/>
  <c r="F237" i="1"/>
  <c r="E237" i="1"/>
  <c r="D237" i="1"/>
  <c r="K236" i="1"/>
  <c r="J236" i="1"/>
  <c r="I236" i="1"/>
  <c r="H236" i="1"/>
  <c r="G236" i="1"/>
  <c r="F236" i="1"/>
  <c r="E236" i="1"/>
  <c r="D236" i="1"/>
  <c r="K235" i="1"/>
  <c r="J235" i="1"/>
  <c r="I235" i="1"/>
  <c r="H235" i="1"/>
  <c r="G235" i="1"/>
  <c r="F235" i="1"/>
  <c r="E235" i="1"/>
  <c r="D235" i="1"/>
  <c r="K234" i="1"/>
  <c r="J234" i="1"/>
  <c r="I234" i="1"/>
  <c r="H234" i="1"/>
  <c r="G234" i="1"/>
  <c r="F234" i="1"/>
  <c r="E234" i="1"/>
  <c r="D234" i="1"/>
  <c r="K233" i="1"/>
  <c r="J233" i="1"/>
  <c r="I233" i="1"/>
  <c r="H233" i="1"/>
  <c r="G233" i="1"/>
  <c r="F233" i="1"/>
  <c r="E233" i="1"/>
  <c r="D233" i="1"/>
  <c r="K232" i="1"/>
  <c r="J232" i="1"/>
  <c r="I232" i="1"/>
  <c r="H232" i="1"/>
  <c r="G232" i="1"/>
  <c r="F232" i="1"/>
  <c r="E232" i="1"/>
  <c r="D232" i="1"/>
  <c r="K231" i="1"/>
  <c r="J231" i="1"/>
  <c r="I231" i="1"/>
  <c r="H231" i="1"/>
  <c r="G231" i="1"/>
  <c r="F231" i="1"/>
  <c r="E231" i="1"/>
  <c r="D231" i="1"/>
  <c r="K230" i="1"/>
  <c r="J230" i="1"/>
  <c r="I230" i="1"/>
  <c r="H230" i="1"/>
  <c r="G230" i="1"/>
  <c r="F230" i="1"/>
  <c r="E230" i="1"/>
  <c r="D230" i="1"/>
  <c r="K229" i="1"/>
  <c r="J229" i="1"/>
  <c r="I229" i="1"/>
  <c r="H229" i="1"/>
  <c r="G229" i="1"/>
  <c r="F229" i="1"/>
  <c r="E229" i="1"/>
  <c r="D229" i="1"/>
  <c r="K228" i="1"/>
  <c r="J228" i="1"/>
  <c r="I228" i="1"/>
  <c r="H228" i="1"/>
  <c r="G228" i="1"/>
  <c r="F228" i="1"/>
  <c r="E228" i="1"/>
  <c r="D228" i="1"/>
  <c r="K227" i="1"/>
  <c r="J227" i="1"/>
  <c r="I227" i="1"/>
  <c r="H227" i="1"/>
  <c r="G227" i="1"/>
  <c r="F227" i="1"/>
  <c r="E227" i="1"/>
  <c r="D227" i="1"/>
  <c r="K226" i="1"/>
  <c r="J226" i="1"/>
  <c r="I226" i="1"/>
  <c r="H226" i="1"/>
  <c r="G226" i="1"/>
  <c r="F226" i="1"/>
  <c r="E226" i="1"/>
  <c r="D226" i="1"/>
  <c r="K225" i="1"/>
  <c r="J225" i="1"/>
  <c r="I225" i="1"/>
  <c r="H225" i="1"/>
  <c r="G225" i="1"/>
  <c r="F225" i="1"/>
  <c r="E225" i="1"/>
  <c r="D225" i="1"/>
  <c r="K224" i="1"/>
  <c r="J224" i="1"/>
  <c r="I224" i="1"/>
  <c r="H224" i="1"/>
  <c r="G224" i="1"/>
  <c r="F224" i="1"/>
  <c r="E224" i="1"/>
  <c r="D224" i="1"/>
  <c r="K223" i="1"/>
  <c r="J223" i="1"/>
  <c r="I223" i="1"/>
  <c r="H223" i="1"/>
  <c r="G223" i="1"/>
  <c r="F223" i="1"/>
  <c r="E223" i="1"/>
  <c r="D223" i="1"/>
  <c r="K222" i="1"/>
  <c r="J222" i="1"/>
  <c r="I222" i="1"/>
  <c r="H222" i="1"/>
  <c r="G222" i="1"/>
  <c r="F222" i="1"/>
  <c r="E222" i="1"/>
  <c r="D222" i="1"/>
  <c r="K221" i="1"/>
  <c r="J221" i="1"/>
  <c r="I221" i="1"/>
  <c r="H221" i="1"/>
  <c r="G221" i="1"/>
  <c r="F221" i="1"/>
  <c r="E221" i="1"/>
  <c r="D221" i="1"/>
  <c r="K220" i="1"/>
  <c r="J220" i="1"/>
  <c r="I220" i="1"/>
  <c r="H220" i="1"/>
  <c r="G220" i="1"/>
  <c r="F220" i="1"/>
  <c r="E220" i="1"/>
  <c r="D220" i="1"/>
  <c r="K219" i="1"/>
  <c r="J219" i="1"/>
  <c r="I219" i="1"/>
  <c r="H219" i="1"/>
  <c r="G219" i="1"/>
  <c r="F219" i="1"/>
  <c r="E219" i="1"/>
  <c r="D219" i="1"/>
  <c r="K218" i="1"/>
  <c r="J218" i="1"/>
  <c r="I218" i="1"/>
  <c r="H218" i="1"/>
  <c r="G218" i="1"/>
  <c r="F218" i="1"/>
  <c r="E218" i="1"/>
  <c r="D218" i="1"/>
  <c r="K217" i="1"/>
  <c r="J217" i="1"/>
  <c r="I217" i="1"/>
  <c r="H217" i="1"/>
  <c r="G217" i="1"/>
  <c r="F217" i="1"/>
  <c r="E217" i="1"/>
  <c r="D217" i="1"/>
  <c r="K216" i="1"/>
  <c r="J216" i="1"/>
  <c r="I216" i="1"/>
  <c r="H216" i="1"/>
  <c r="G216" i="1"/>
  <c r="F216" i="1"/>
  <c r="E216" i="1"/>
  <c r="D216" i="1"/>
  <c r="K215" i="1"/>
  <c r="J215" i="1"/>
  <c r="I215" i="1"/>
  <c r="H215" i="1"/>
  <c r="G215" i="1"/>
  <c r="F215" i="1"/>
  <c r="E215" i="1"/>
  <c r="D215" i="1"/>
  <c r="K214" i="1"/>
  <c r="J214" i="1"/>
  <c r="I214" i="1"/>
  <c r="H214" i="1"/>
  <c r="G214" i="1"/>
  <c r="F214" i="1"/>
  <c r="E214" i="1"/>
  <c r="D214" i="1"/>
  <c r="E213" i="1"/>
  <c r="D213" i="1"/>
  <c r="K212" i="1"/>
  <c r="J212" i="1"/>
  <c r="I212" i="1"/>
  <c r="H212" i="1"/>
  <c r="G212" i="1"/>
  <c r="F212" i="1"/>
  <c r="E212" i="1"/>
  <c r="D212" i="1"/>
  <c r="K211" i="1"/>
  <c r="J211" i="1"/>
  <c r="I211" i="1"/>
  <c r="H211" i="1"/>
  <c r="G211" i="1"/>
  <c r="F211" i="1"/>
  <c r="E211" i="1"/>
  <c r="D211" i="1"/>
  <c r="K210" i="1"/>
  <c r="J210" i="1"/>
  <c r="I210" i="1"/>
  <c r="H210" i="1"/>
  <c r="G210" i="1"/>
  <c r="F210" i="1"/>
  <c r="E210" i="1"/>
  <c r="D210" i="1"/>
  <c r="K209" i="1"/>
  <c r="J209" i="1"/>
  <c r="I209" i="1"/>
  <c r="H209" i="1"/>
  <c r="G209" i="1"/>
  <c r="F209" i="1"/>
  <c r="E209" i="1"/>
  <c r="D209" i="1"/>
  <c r="K208" i="1"/>
  <c r="J208" i="1"/>
  <c r="I208" i="1"/>
  <c r="H208" i="1"/>
  <c r="G208" i="1"/>
  <c r="F208" i="1"/>
  <c r="E208" i="1"/>
  <c r="D208" i="1"/>
  <c r="I48" i="1"/>
  <c r="I47" i="1"/>
  <c r="K26" i="1"/>
  <c r="J26" i="1"/>
  <c r="I26" i="1"/>
  <c r="H26" i="1"/>
  <c r="G26" i="1"/>
  <c r="F26" i="1"/>
  <c r="E26" i="1"/>
  <c r="D26" i="1"/>
  <c r="K25" i="1"/>
  <c r="J25" i="1"/>
  <c r="I25" i="1"/>
  <c r="H25" i="1"/>
  <c r="G25" i="1"/>
  <c r="F25" i="1"/>
  <c r="E25" i="1"/>
  <c r="D25" i="1"/>
  <c r="K24" i="1"/>
  <c r="J24" i="1"/>
  <c r="I24" i="1"/>
  <c r="H24" i="1"/>
  <c r="G24" i="1"/>
  <c r="F24" i="1"/>
  <c r="E24" i="1"/>
  <c r="D24" i="1"/>
  <c r="K23" i="1"/>
  <c r="J23" i="1"/>
  <c r="I23" i="1"/>
  <c r="H23" i="1"/>
  <c r="G23" i="1"/>
  <c r="F23" i="1"/>
  <c r="E23" i="1"/>
  <c r="D23" i="1"/>
  <c r="K22" i="1"/>
  <c r="J22" i="1"/>
  <c r="I22" i="1"/>
  <c r="H22" i="1"/>
  <c r="G22" i="1"/>
  <c r="F22" i="1"/>
  <c r="E22" i="1"/>
  <c r="D22" i="1"/>
  <c r="K21" i="1"/>
  <c r="J21" i="1"/>
  <c r="I21" i="1"/>
  <c r="H21" i="1"/>
  <c r="G21" i="1"/>
  <c r="F21" i="1"/>
  <c r="E21" i="1"/>
  <c r="D21" i="1"/>
  <c r="K20" i="1"/>
  <c r="J20" i="1"/>
  <c r="I20" i="1"/>
  <c r="H20" i="1"/>
  <c r="G20" i="1"/>
  <c r="F20" i="1"/>
  <c r="E20" i="1"/>
  <c r="D20" i="1"/>
  <c r="K19" i="1"/>
  <c r="J19" i="1"/>
  <c r="I19" i="1"/>
  <c r="H19" i="1"/>
  <c r="G19" i="1"/>
  <c r="F19" i="1"/>
  <c r="E19" i="1"/>
  <c r="D19" i="1"/>
  <c r="K18" i="1"/>
  <c r="J18" i="1"/>
  <c r="I18" i="1"/>
  <c r="H18" i="1"/>
  <c r="G18" i="1"/>
  <c r="F18" i="1"/>
  <c r="E18" i="1"/>
  <c r="D18" i="1"/>
  <c r="K17" i="1"/>
  <c r="J17" i="1"/>
  <c r="I17" i="1"/>
  <c r="H17" i="1"/>
  <c r="G17" i="1"/>
  <c r="F17" i="1"/>
  <c r="E17" i="1"/>
  <c r="D17" i="1"/>
  <c r="K16" i="1"/>
  <c r="J16" i="1"/>
  <c r="I16" i="1"/>
  <c r="H16" i="1"/>
  <c r="G16" i="1"/>
  <c r="F16" i="1"/>
  <c r="E16" i="1"/>
  <c r="D16" i="1"/>
  <c r="K15" i="1"/>
  <c r="I15" i="1"/>
  <c r="H15" i="1"/>
  <c r="G15" i="1"/>
  <c r="F15" i="1"/>
  <c r="D15" i="1"/>
  <c r="I14" i="1"/>
  <c r="H14" i="1"/>
  <c r="G14" i="1"/>
  <c r="F14" i="1"/>
  <c r="D14" i="1"/>
  <c r="K13" i="1"/>
  <c r="J13" i="1"/>
  <c r="I13" i="1"/>
  <c r="H13" i="1"/>
  <c r="G13" i="1"/>
  <c r="F13" i="1"/>
  <c r="E13" i="1"/>
  <c r="D13" i="1"/>
  <c r="K12" i="1"/>
  <c r="J12" i="1"/>
  <c r="I12" i="1"/>
  <c r="H12" i="1"/>
  <c r="G12" i="1"/>
  <c r="F12" i="1"/>
  <c r="E12" i="1"/>
  <c r="D12" i="1"/>
  <c r="K11" i="1"/>
  <c r="J11" i="1"/>
  <c r="I11" i="1"/>
  <c r="H11" i="1"/>
  <c r="G11" i="1"/>
  <c r="F11" i="1"/>
  <c r="E11" i="1"/>
  <c r="D11" i="1"/>
  <c r="K10" i="1"/>
  <c r="J10" i="1"/>
  <c r="I10" i="1"/>
  <c r="H10" i="1"/>
  <c r="G10" i="1"/>
  <c r="F10" i="1"/>
  <c r="E10" i="1"/>
  <c r="D10" i="1"/>
  <c r="K9" i="1"/>
  <c r="J9" i="1"/>
  <c r="I9" i="1"/>
  <c r="H9" i="1"/>
  <c r="G9" i="1"/>
  <c r="F9" i="1"/>
  <c r="E9" i="1"/>
  <c r="D9" i="1"/>
  <c r="K8" i="1"/>
  <c r="J8" i="1"/>
  <c r="I8" i="1"/>
  <c r="H8" i="1"/>
  <c r="G8" i="1"/>
  <c r="F8" i="1"/>
  <c r="E8" i="1"/>
  <c r="D8" i="1"/>
  <c r="K7" i="1"/>
  <c r="J7" i="1"/>
  <c r="I7" i="1"/>
  <c r="H7" i="1"/>
  <c r="G7" i="1"/>
  <c r="F7" i="1"/>
  <c r="E7" i="1"/>
  <c r="D7" i="1"/>
  <c r="K6" i="1"/>
  <c r="J6" i="1"/>
  <c r="I6" i="1"/>
  <c r="H6" i="1"/>
  <c r="G6" i="1"/>
  <c r="F6" i="1"/>
  <c r="E6" i="1"/>
  <c r="D6" i="1"/>
  <c r="K5" i="1"/>
  <c r="J5" i="1"/>
  <c r="I5" i="1"/>
  <c r="H5" i="1"/>
  <c r="G5" i="1"/>
  <c r="F5" i="1"/>
  <c r="E5" i="1"/>
  <c r="D5" i="1"/>
  <c r="K4" i="1"/>
  <c r="J4" i="1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<sst xmlns="http://schemas.openxmlformats.org/spreadsheetml/2006/main" count="529" uniqueCount="491">
  <si>
    <t xml:space="preserve">國立臺灣大學各單位108年4月公、勞保進用人數及身心障礙人數統計表(學院部分計算至2級)    </t>
    <phoneticPr fontId="6" type="noConversion"/>
  </si>
  <si>
    <t>序
號</t>
    <phoneticPr fontId="9" type="noConversion"/>
  </si>
  <si>
    <t>公      保</t>
  </si>
  <si>
    <t>勞      保</t>
  </si>
  <si>
    <t>進用總人數(E)=A+C</t>
  </si>
  <si>
    <t>應進用身障人數(F)=ROUND(E*0.03)</t>
    <phoneticPr fontId="6" type="noConversion"/>
  </si>
  <si>
    <t>實際進用身障總人數(G)=B+D</t>
  </si>
  <si>
    <t>進用不足數(H)=F-G</t>
  </si>
  <si>
    <t>備註</t>
    <phoneticPr fontId="9" type="noConversion"/>
  </si>
  <si>
    <t>學院是否超額5%
(無條件進位至整數)</t>
    <phoneticPr fontId="9" type="noConversion"/>
  </si>
  <si>
    <t>dptcode</t>
  </si>
  <si>
    <t>人數(A)</t>
    <phoneticPr fontId="6" type="noConversion"/>
  </si>
  <si>
    <t>進用身心障礙人數(B)</t>
    <phoneticPr fontId="6" type="noConversion"/>
  </si>
  <si>
    <t>人數(C)</t>
    <phoneticPr fontId="6" type="noConversion"/>
  </si>
  <si>
    <t>進用身心障礙人數(身障)(D)</t>
    <phoneticPr fontId="6" type="noConversion"/>
  </si>
  <si>
    <t>校長室</t>
  </si>
  <si>
    <t>陳銘憲副校長室</t>
    <phoneticPr fontId="6" type="noConversion"/>
  </si>
  <si>
    <t>羅清華副校長室</t>
    <phoneticPr fontId="6" type="noConversion"/>
  </si>
  <si>
    <t>秘書室</t>
    <phoneticPr fontId="6" type="noConversion"/>
  </si>
  <si>
    <t>教務處</t>
  </si>
  <si>
    <t>學生事務處</t>
  </si>
  <si>
    <t>總務處</t>
  </si>
  <si>
    <t>研究發展處</t>
  </si>
  <si>
    <t>國際事務處</t>
  </si>
  <si>
    <t>財務管理處</t>
  </si>
  <si>
    <t>圖書館</t>
  </si>
  <si>
    <t>足額進用前，暫緩新進人員進用</t>
    <phoneticPr fontId="6" type="noConversion"/>
  </si>
  <si>
    <t>主計室</t>
  </si>
  <si>
    <t>人事室</t>
  </si>
  <si>
    <t>計算機及資訊網路中心</t>
  </si>
  <si>
    <t>出版中心</t>
  </si>
  <si>
    <t>環境保護暨職業安全衛生中心</t>
  </si>
  <si>
    <t>研究誠信辦公室</t>
  </si>
  <si>
    <t>共同教育中心</t>
  </si>
  <si>
    <t>進修推廣學院</t>
  </si>
  <si>
    <t>人口與性別研究中心</t>
  </si>
  <si>
    <t>凝態科學研究中心</t>
  </si>
  <si>
    <t>生物技術研究中心</t>
  </si>
  <si>
    <t>生物多樣性研究中心</t>
  </si>
  <si>
    <t>文學院</t>
  </si>
  <si>
    <t>0.51.01</t>
  </si>
  <si>
    <t>中國文學系</t>
  </si>
  <si>
    <t>0.51.02</t>
  </si>
  <si>
    <t>外國語文學系</t>
  </si>
  <si>
    <t>0.51.03</t>
  </si>
  <si>
    <t>歷史學系</t>
  </si>
  <si>
    <t>0.51.04</t>
  </si>
  <si>
    <t>哲學系</t>
  </si>
  <si>
    <t>0.51.05</t>
  </si>
  <si>
    <t>人類學系</t>
  </si>
  <si>
    <t>0.51.06</t>
  </si>
  <si>
    <t>圖書資訊學系</t>
  </si>
  <si>
    <t>0.51.07</t>
  </si>
  <si>
    <t>日本語文學系</t>
  </si>
  <si>
    <t>0.51.09</t>
  </si>
  <si>
    <t>戲劇學系</t>
  </si>
  <si>
    <t>0.51.30</t>
  </si>
  <si>
    <t>藝術史研究所</t>
  </si>
  <si>
    <t>0.51.31</t>
  </si>
  <si>
    <t>語言學研究所</t>
  </si>
  <si>
    <t>0.51.33</t>
  </si>
  <si>
    <t>音樂學研究所</t>
  </si>
  <si>
    <t>0.51.34</t>
  </si>
  <si>
    <t>臺灣文學研究所</t>
  </si>
  <si>
    <t>0.51.50</t>
  </si>
  <si>
    <t>華語教學碩士學位學程</t>
  </si>
  <si>
    <t>0.51.51</t>
  </si>
  <si>
    <t>翻譯碩士學位學程</t>
  </si>
  <si>
    <t>0.51.61</t>
  </si>
  <si>
    <t>外語教學暨資源中心</t>
  </si>
  <si>
    <t>0.51.62</t>
  </si>
  <si>
    <t>語文中心</t>
  </si>
  <si>
    <t>0.51.94</t>
  </si>
  <si>
    <t>日本研究中心</t>
  </si>
  <si>
    <t>0.51.96</t>
  </si>
  <si>
    <t>國際華語研習所</t>
  </si>
  <si>
    <t xml:space="preserve">理學院                                              </t>
    <phoneticPr fontId="6" type="noConversion"/>
  </si>
  <si>
    <t xml:space="preserve">數學系+ 應用數學科學研究所                                             </t>
    <phoneticPr fontId="6" type="noConversion"/>
  </si>
  <si>
    <t xml:space="preserve">物理學系+天文物理研究所+應用物理學研究所                                             </t>
    <phoneticPr fontId="6" type="noConversion"/>
  </si>
  <si>
    <t>足額進用前，暫緩新進人員進用</t>
    <phoneticPr fontId="6" type="noConversion"/>
  </si>
  <si>
    <t xml:space="preserve">0.52.03             </t>
  </si>
  <si>
    <t xml:space="preserve">化學系                                              </t>
  </si>
  <si>
    <t xml:space="preserve">0.52.04             </t>
  </si>
  <si>
    <t xml:space="preserve">地質科學系                                            </t>
  </si>
  <si>
    <t xml:space="preserve">0.52.07             </t>
  </si>
  <si>
    <t xml:space="preserve">心理學系                                             </t>
  </si>
  <si>
    <t xml:space="preserve">0.52.08             </t>
  </si>
  <si>
    <t xml:space="preserve">地理環境資源學系                                         </t>
  </si>
  <si>
    <t xml:space="preserve">0.52.09             </t>
  </si>
  <si>
    <t xml:space="preserve">大氣科學系                                            </t>
  </si>
  <si>
    <t xml:space="preserve">0.52.40             </t>
  </si>
  <si>
    <t xml:space="preserve">海洋研究所                                            </t>
  </si>
  <si>
    <t>進位後足額進用</t>
    <phoneticPr fontId="6" type="noConversion"/>
  </si>
  <si>
    <t xml:space="preserve">0.52.64             </t>
  </si>
  <si>
    <t xml:space="preserve">貴重儀器中心                                           </t>
  </si>
  <si>
    <t xml:space="preserve">0.52.50             </t>
  </si>
  <si>
    <t xml:space="preserve">氣候變遷與永續發展國際學位學程                                  </t>
  </si>
  <si>
    <t xml:space="preserve">0.52.83             </t>
  </si>
  <si>
    <t xml:space="preserve">空間資訊研究中心                                         </t>
  </si>
  <si>
    <t xml:space="preserve">0.52.87             </t>
  </si>
  <si>
    <t xml:space="preserve">大氣資源與災害研究中心                                      </t>
  </si>
  <si>
    <t xml:space="preserve">0.52.88             </t>
  </si>
  <si>
    <t xml:space="preserve">身體、心靈與文化整合影像研究中心                                 </t>
  </si>
  <si>
    <t>社會科學院</t>
  </si>
  <si>
    <t>0.53.02</t>
  </si>
  <si>
    <t>政治學系</t>
  </si>
  <si>
    <t>0.53.03</t>
  </si>
  <si>
    <t>經濟學系</t>
  </si>
  <si>
    <t>0.53.05</t>
  </si>
  <si>
    <t>社會學系</t>
  </si>
  <si>
    <t>0.53.10</t>
  </si>
  <si>
    <t>社會工作學系</t>
  </si>
  <si>
    <t>0.53.27</t>
  </si>
  <si>
    <t>國家發展研究所</t>
  </si>
  <si>
    <t>0.53.28</t>
  </si>
  <si>
    <t>新聞研究所</t>
  </si>
  <si>
    <t>0.53.29</t>
  </si>
  <si>
    <t>公共事務研究所</t>
  </si>
  <si>
    <t>0.53.82</t>
  </si>
  <si>
    <t>中國大陸研究中心</t>
  </si>
  <si>
    <t>0.53.83</t>
  </si>
  <si>
    <t>風險社會與政策研究中心</t>
  </si>
  <si>
    <t>0.53.84</t>
  </si>
  <si>
    <t>亞洲社會比較研究中心</t>
  </si>
  <si>
    <t>0.53.87</t>
  </si>
  <si>
    <t>胡佛東亞民主研究中心</t>
  </si>
  <si>
    <t>醫學院</t>
  </si>
  <si>
    <t>0.14.20</t>
  </si>
  <si>
    <t>醫學院總務分處</t>
  </si>
  <si>
    <t>0.15.20</t>
  </si>
  <si>
    <t>醫學院研究發展分處</t>
  </si>
  <si>
    <t>0.12.20</t>
  </si>
  <si>
    <t>醫學院教務分處</t>
  </si>
  <si>
    <t>0.22.21</t>
  </si>
  <si>
    <t>醫學院資訊組</t>
  </si>
  <si>
    <t>0.13.20</t>
  </si>
  <si>
    <t>醫學院學務分處</t>
  </si>
  <si>
    <t>0.37.03</t>
  </si>
  <si>
    <t>醫學院共同教育及教師培訓中心</t>
  </si>
  <si>
    <t>0.54.01</t>
  </si>
  <si>
    <t>醫學系</t>
  </si>
  <si>
    <t>0.54.04</t>
  </si>
  <si>
    <t>醫學檢驗暨生物技術學系</t>
  </si>
  <si>
    <t>0.54.06</t>
  </si>
  <si>
    <t>護理學系</t>
  </si>
  <si>
    <t>0.54.08</t>
  </si>
  <si>
    <t>物理治療學系</t>
  </si>
  <si>
    <t>0.54.09</t>
  </si>
  <si>
    <t>職能治療學系</t>
  </si>
  <si>
    <t>0.54.11</t>
  </si>
  <si>
    <t>學士後護理學系</t>
  </si>
  <si>
    <t>0.54.25</t>
  </si>
  <si>
    <t>臨床醫學研究所</t>
  </si>
  <si>
    <t>0.54.36</t>
  </si>
  <si>
    <t>毒理學研究所</t>
  </si>
  <si>
    <t>0.54.37</t>
  </si>
  <si>
    <t>分子醫學研究所</t>
  </si>
  <si>
    <t>0.54.38</t>
  </si>
  <si>
    <t>免疫學研究所</t>
  </si>
  <si>
    <t>0.54.43</t>
  </si>
  <si>
    <t>腫瘤醫學研究所</t>
  </si>
  <si>
    <t>0.54.45</t>
  </si>
  <si>
    <t>基因體暨蛋白體醫學研究所</t>
  </si>
  <si>
    <t>0.54.49</t>
  </si>
  <si>
    <t>腦與心智科學研究所</t>
  </si>
  <si>
    <t>0.54.52</t>
  </si>
  <si>
    <t>醫療器材與醫學影像研究所</t>
  </si>
  <si>
    <t>0.54.62</t>
  </si>
  <si>
    <t>實驗動物中心</t>
  </si>
  <si>
    <t>0.54.02</t>
  </si>
  <si>
    <t>牙醫學系</t>
  </si>
  <si>
    <t>0.54.26</t>
  </si>
  <si>
    <t>臨床牙醫學研究所</t>
  </si>
  <si>
    <t>0.54.39</t>
  </si>
  <si>
    <t>口腔生物科學研究所</t>
  </si>
  <si>
    <t>0.54.87</t>
  </si>
  <si>
    <t>秘書組</t>
  </si>
  <si>
    <t>0.54.03</t>
  </si>
  <si>
    <t>藥學系</t>
  </si>
  <si>
    <t>0.54.40</t>
  </si>
  <si>
    <t>臨床藥學研究所</t>
  </si>
  <si>
    <t>0.19.20</t>
  </si>
  <si>
    <t>醫學圖書館</t>
  </si>
  <si>
    <t>0.20.20</t>
  </si>
  <si>
    <t>醫學院會計組</t>
  </si>
  <si>
    <t>0.21.20</t>
  </si>
  <si>
    <t>醫學院人事組</t>
  </si>
  <si>
    <t>0.54.00</t>
  </si>
  <si>
    <t>醫學院長室</t>
  </si>
  <si>
    <t>0.54.53</t>
  </si>
  <si>
    <t>國際三校農業生技與健康醫療碩士學位學程</t>
  </si>
  <si>
    <t>0.54.64</t>
  </si>
  <si>
    <t>藥物研究中心</t>
  </si>
  <si>
    <t>0.54.71</t>
  </si>
  <si>
    <t>附設醫院</t>
  </si>
  <si>
    <t>0.54.86</t>
  </si>
  <si>
    <t>附設癌醫中心醫院行政中心</t>
  </si>
  <si>
    <t>0.54.88</t>
  </si>
  <si>
    <t>國際事務中心</t>
  </si>
  <si>
    <t>0.54.99</t>
  </si>
  <si>
    <t>警衛隊</t>
  </si>
  <si>
    <t>工學院</t>
  </si>
  <si>
    <t>0.55.01</t>
  </si>
  <si>
    <t>土木工程學系</t>
  </si>
  <si>
    <t>0.55.02</t>
  </si>
  <si>
    <t>機械工程學系</t>
  </si>
  <si>
    <t>0.55.04</t>
  </si>
  <si>
    <t>化學工程學系</t>
  </si>
  <si>
    <t>0.55.05</t>
  </si>
  <si>
    <t>工程科學及海洋工程學系</t>
  </si>
  <si>
    <t>0.55.07</t>
  </si>
  <si>
    <t>材料科學與工程學系</t>
  </si>
  <si>
    <t>0.55.08</t>
  </si>
  <si>
    <t>醫學工程學系</t>
  </si>
  <si>
    <t>0.55.29</t>
  </si>
  <si>
    <t>環境工程學研究所</t>
  </si>
  <si>
    <t>0.55.30</t>
  </si>
  <si>
    <t>應用力學研究所</t>
  </si>
  <si>
    <t>0.55.31</t>
  </si>
  <si>
    <t>建築與城鄉研究所</t>
  </si>
  <si>
    <t>0.55.33</t>
  </si>
  <si>
    <t>工業工程學研究所</t>
  </si>
  <si>
    <t>0.55.36</t>
  </si>
  <si>
    <t>高分子科學與工程學研究所</t>
  </si>
  <si>
    <t>0.55.62</t>
  </si>
  <si>
    <t>地震工程研究中心</t>
  </si>
  <si>
    <t>0.55.64</t>
  </si>
  <si>
    <t>船舶及海洋技術研究中心</t>
  </si>
  <si>
    <t>0.55.65</t>
  </si>
  <si>
    <t>前瞻綠色材料高值化研究中心</t>
  </si>
  <si>
    <t>0.55.66</t>
  </si>
  <si>
    <t>奈米機電系統研究中心</t>
  </si>
  <si>
    <t>0.55.89</t>
  </si>
  <si>
    <t>策略材料國際研究中心</t>
  </si>
  <si>
    <t>生物資源暨農學院</t>
  </si>
  <si>
    <t>0.56.01</t>
  </si>
  <si>
    <t>農藝學系</t>
  </si>
  <si>
    <t>0.56.02</t>
  </si>
  <si>
    <t>生物環境系統工程學系</t>
  </si>
  <si>
    <t>0.56.03</t>
  </si>
  <si>
    <t>農業化學系</t>
  </si>
  <si>
    <t>0.56.04</t>
  </si>
  <si>
    <t>植物病理與微生物學系</t>
  </si>
  <si>
    <t>0.56.06</t>
  </si>
  <si>
    <t>動物科學技術學系</t>
  </si>
  <si>
    <t>0.56.07</t>
  </si>
  <si>
    <t>森林環境暨資源學系</t>
  </si>
  <si>
    <t>0.56.08</t>
  </si>
  <si>
    <t>農業經濟學系</t>
  </si>
  <si>
    <t>0.56.09</t>
  </si>
  <si>
    <t>園藝暨景觀學系</t>
  </si>
  <si>
    <t>0.56.11</t>
  </si>
  <si>
    <t>生物產業傳播暨發展學系</t>
  </si>
  <si>
    <t>0.56.12</t>
  </si>
  <si>
    <t>生物產業機電工程學系</t>
  </si>
  <si>
    <t>0.56.13</t>
  </si>
  <si>
    <t>昆蟲學系</t>
  </si>
  <si>
    <t>0.56.34</t>
  </si>
  <si>
    <t>食品科技研究所</t>
  </si>
  <si>
    <t>0.56.35</t>
  </si>
  <si>
    <t>生物科技研究所</t>
  </si>
  <si>
    <t>0.56.36</t>
  </si>
  <si>
    <t>臨床動物醫學研究所</t>
  </si>
  <si>
    <t>0.56.38</t>
  </si>
  <si>
    <t>分子暨比較病理生物學研究所</t>
  </si>
  <si>
    <t>0.56.61</t>
  </si>
  <si>
    <t>農業陳列館</t>
  </si>
  <si>
    <t>0.56.62</t>
  </si>
  <si>
    <t>農業推廣委員會</t>
  </si>
  <si>
    <t>0.56.63</t>
  </si>
  <si>
    <t>生物產業自動化教學及研究中心</t>
  </si>
  <si>
    <t>0.56.64</t>
  </si>
  <si>
    <t>附設水工試驗所</t>
  </si>
  <si>
    <t>0.56.10</t>
  </si>
  <si>
    <t>獸醫學系</t>
  </si>
  <si>
    <t>0.56.50</t>
  </si>
  <si>
    <t>植物醫學碩士學位學程</t>
  </si>
  <si>
    <t>0.56.71</t>
  </si>
  <si>
    <t>附設農業試驗場</t>
  </si>
  <si>
    <t>0.56.72</t>
  </si>
  <si>
    <t>附設動物醫院</t>
  </si>
  <si>
    <t>0.56.81</t>
  </si>
  <si>
    <t>人工氣候室</t>
  </si>
  <si>
    <t>0.56.84</t>
  </si>
  <si>
    <t>食品與生物分子研究中心</t>
  </si>
  <si>
    <t>0.56.85</t>
  </si>
  <si>
    <t>人畜共通傳染病研究中心</t>
  </si>
  <si>
    <t>0.56.86</t>
  </si>
  <si>
    <t>生物能源研究中心</t>
  </si>
  <si>
    <t>0.56.87</t>
  </si>
  <si>
    <t>植物醫學研究中心</t>
  </si>
  <si>
    <t>0.56.89</t>
  </si>
  <si>
    <t>國際農業教育與學術交流中心</t>
  </si>
  <si>
    <t>0.56.91</t>
  </si>
  <si>
    <t>獸醫專業學院</t>
  </si>
  <si>
    <t>0.56.92</t>
  </si>
  <si>
    <t>共同儀器中心</t>
  </si>
  <si>
    <t>0.56.94</t>
  </si>
  <si>
    <t>農業規劃發展研究中心</t>
  </si>
  <si>
    <t>管理學院</t>
  </si>
  <si>
    <t>0.57.01</t>
  </si>
  <si>
    <t>工商管理學系</t>
  </si>
  <si>
    <t>0.57.02</t>
  </si>
  <si>
    <t>會計學系</t>
  </si>
  <si>
    <t>0.57.03</t>
  </si>
  <si>
    <t>財務金融學系</t>
  </si>
  <si>
    <t>0.57.04</t>
  </si>
  <si>
    <t>國際企業學系</t>
  </si>
  <si>
    <t>0.57.05</t>
  </si>
  <si>
    <t>資訊管理學系</t>
  </si>
  <si>
    <t>0.57.21</t>
  </si>
  <si>
    <t>商學研究所</t>
  </si>
  <si>
    <t>0.57.77</t>
  </si>
  <si>
    <t>GMBA企業管理碩士專班</t>
  </si>
  <si>
    <t>0.57.30</t>
  </si>
  <si>
    <t>創業創新管理碩士在職專班</t>
  </si>
  <si>
    <t>0.57.83</t>
  </si>
  <si>
    <t>EMBA辦公室</t>
  </si>
  <si>
    <t>0.57.84</t>
  </si>
  <si>
    <t>GMBA辦公室</t>
  </si>
  <si>
    <t>0.57.85</t>
  </si>
  <si>
    <t>國際事務室</t>
  </si>
  <si>
    <t>0.57.88</t>
  </si>
  <si>
    <t>高階管理教育發展中心</t>
  </si>
  <si>
    <t>0.57.91</t>
  </si>
  <si>
    <t>生涯發展服務中心</t>
  </si>
  <si>
    <t>0.57.94</t>
  </si>
  <si>
    <t>產學發展辦公室</t>
  </si>
  <si>
    <t>公共衛生學院</t>
  </si>
  <si>
    <t>0.58.01</t>
  </si>
  <si>
    <t>公共衛生學系</t>
  </si>
  <si>
    <t>0.58.22</t>
  </si>
  <si>
    <t>職業醫學與工業衛生研究所</t>
  </si>
  <si>
    <t>0.58.25</t>
  </si>
  <si>
    <t>環境衛生研究所</t>
  </si>
  <si>
    <t>0.58.28</t>
  </si>
  <si>
    <t>健康政策與管理研究所</t>
  </si>
  <si>
    <t>0.58.29</t>
  </si>
  <si>
    <t>流行病學與預防醫學研究所</t>
  </si>
  <si>
    <t>0.58.30</t>
  </si>
  <si>
    <t>健康行為與社區科學研究所</t>
  </si>
  <si>
    <t>0.58.51</t>
  </si>
  <si>
    <t>公共衛生碩士學位學程</t>
  </si>
  <si>
    <t>0.58.61</t>
  </si>
  <si>
    <t>食品安全與健康研究所</t>
  </si>
  <si>
    <t>電機資訊學院</t>
  </si>
  <si>
    <t>0.59.01</t>
  </si>
  <si>
    <t>電機工程學系</t>
  </si>
  <si>
    <t>0.59.02</t>
  </si>
  <si>
    <t>資訊工程學系</t>
  </si>
  <si>
    <t>0.59.23</t>
  </si>
  <si>
    <t>光電工程學研究所</t>
  </si>
  <si>
    <t>0.59.24</t>
  </si>
  <si>
    <t>電信工程學研究所</t>
  </si>
  <si>
    <t>0.59.25</t>
  </si>
  <si>
    <t>電子工程學研究所</t>
  </si>
  <si>
    <t>0.59.26</t>
  </si>
  <si>
    <t>資訊網路與多媒體研究所</t>
  </si>
  <si>
    <t>0.59.27</t>
  </si>
  <si>
    <t>生醫電子與資訊學研究所</t>
  </si>
  <si>
    <t>0.59.51</t>
  </si>
  <si>
    <t>資料科學學位學程</t>
  </si>
  <si>
    <t>0.59.84</t>
  </si>
  <si>
    <t>資訊安全技術中心</t>
  </si>
  <si>
    <t>法律學院</t>
  </si>
  <si>
    <t>0.60.01</t>
  </si>
  <si>
    <t>法律學系</t>
  </si>
  <si>
    <t>0.60.22</t>
  </si>
  <si>
    <t>科際整合法律學研究所</t>
  </si>
  <si>
    <t>生命科學院</t>
  </si>
  <si>
    <t>0.61.01</t>
  </si>
  <si>
    <t>生命科學系</t>
  </si>
  <si>
    <t>0.61.02</t>
  </si>
  <si>
    <t>生化科技學系</t>
  </si>
  <si>
    <t>0.61.22</t>
  </si>
  <si>
    <t>植物科學研究所</t>
  </si>
  <si>
    <t>0.61.23</t>
  </si>
  <si>
    <t>分子與細胞生物學研究所</t>
  </si>
  <si>
    <t>0.61.24</t>
  </si>
  <si>
    <t>生態學與演化生物學研究所</t>
  </si>
  <si>
    <t>0.61.25</t>
  </si>
  <si>
    <t>漁業科學研究所</t>
  </si>
  <si>
    <t>0.61.26</t>
  </si>
  <si>
    <t>生化科學研究所</t>
  </si>
  <si>
    <t>0.61.50</t>
  </si>
  <si>
    <t>基因體與系統生物學學位學程</t>
  </si>
  <si>
    <t>0.61.61</t>
  </si>
  <si>
    <t>漁業生物試驗所</t>
  </si>
  <si>
    <t>0.61.62</t>
  </si>
  <si>
    <t>漁業推廣委員會</t>
  </si>
  <si>
    <t>稽核室</t>
  </si>
  <si>
    <t>臺大數學科學中心</t>
  </si>
  <si>
    <t>人工智慧與機器人研究中心</t>
  </si>
  <si>
    <t>國際學院籌備辦公室</t>
  </si>
  <si>
    <t>學校分部總辦事處</t>
    <phoneticPr fontId="6" type="noConversion"/>
  </si>
  <si>
    <t>0.A2</t>
  </si>
  <si>
    <t>系統生物學研究中心</t>
  </si>
  <si>
    <t>0.A4</t>
  </si>
  <si>
    <t>數位人文研究中心</t>
  </si>
  <si>
    <t>0.A6</t>
  </si>
  <si>
    <t>分子生醫影像研究中心</t>
  </si>
  <si>
    <t>0.A9</t>
  </si>
  <si>
    <t>藝文中心</t>
  </si>
  <si>
    <t>0.B1</t>
  </si>
  <si>
    <t>人文社會高等研究院</t>
  </si>
  <si>
    <t>0.B5</t>
  </si>
  <si>
    <t>氣候天氣災害研究中心</t>
  </si>
  <si>
    <t>0.C1</t>
  </si>
  <si>
    <t>統計教學中心</t>
  </si>
  <si>
    <t>0.C2</t>
  </si>
  <si>
    <t>校園規劃小組</t>
  </si>
  <si>
    <t>0.C5</t>
  </si>
  <si>
    <t>光電創新研究中心</t>
  </si>
  <si>
    <t>0.F7</t>
  </si>
  <si>
    <t>基因體暨精準醫學研究中心</t>
  </si>
  <si>
    <t>0.F8</t>
  </si>
  <si>
    <t>寫作教學中心</t>
  </si>
  <si>
    <t>0.F9</t>
  </si>
  <si>
    <t>資訊電子科技整合研究中心</t>
  </si>
  <si>
    <t>0.G2</t>
  </si>
  <si>
    <t>新興物質與前瞻元件科技研究中心</t>
  </si>
  <si>
    <t>0.G3</t>
  </si>
  <si>
    <t>梁次震宇宙學與粒子天文物理學中心</t>
  </si>
  <si>
    <t>0.G4</t>
  </si>
  <si>
    <t>科技政策與產業發展研究中心</t>
  </si>
  <si>
    <t>0.G5</t>
  </si>
  <si>
    <t>多媒體製作中心</t>
  </si>
  <si>
    <t>0.G9</t>
  </si>
  <si>
    <t>智慧生活科技整合與創新研究中心</t>
  </si>
  <si>
    <t>0.H1</t>
  </si>
  <si>
    <t>生命教育研發育成中心</t>
  </si>
  <si>
    <t>0.H2</t>
  </si>
  <si>
    <t>科學教育發展中心</t>
  </si>
  <si>
    <t>0.H3</t>
  </si>
  <si>
    <t>台成幹細胞治療中心</t>
  </si>
  <si>
    <t>0.H4</t>
  </si>
  <si>
    <t>臺灣歐洲聯盟中心</t>
  </si>
  <si>
    <t>0.H5</t>
  </si>
  <si>
    <t>永齡健康研究院</t>
  </si>
  <si>
    <t>0.H6</t>
  </si>
  <si>
    <t>量子科學與工程研究中心</t>
  </si>
  <si>
    <t>0.H9</t>
  </si>
  <si>
    <t>計量理論與應用研究中心</t>
  </si>
  <si>
    <t>0.I1</t>
  </si>
  <si>
    <t>工研院合設奈米科技研究中心</t>
  </si>
  <si>
    <t>0.I3</t>
  </si>
  <si>
    <t>發育生物學與再生醫學研究中心</t>
  </si>
  <si>
    <t>0.I5</t>
  </si>
  <si>
    <t>智慧聯網創新研究中心</t>
  </si>
  <si>
    <t>0.I6</t>
  </si>
  <si>
    <t>智慧機器人及自動化國際研究中心</t>
  </si>
  <si>
    <t>0.I7</t>
  </si>
  <si>
    <t>氣候變遷與永續發展研究中心</t>
  </si>
  <si>
    <t>0.I9</t>
  </si>
  <si>
    <t>理論科學研究中心</t>
  </si>
  <si>
    <t>0.J1</t>
  </si>
  <si>
    <t>公共政策與法律研究中心</t>
  </si>
  <si>
    <t>0.J2</t>
  </si>
  <si>
    <t>中國信託慈善基金會兒少暨家庭研究中心</t>
  </si>
  <si>
    <t>0.J3</t>
  </si>
  <si>
    <t>健康資料研究中心</t>
  </si>
  <si>
    <t>0.J4</t>
  </si>
  <si>
    <t>海洋中心</t>
  </si>
  <si>
    <t>0.J8</t>
  </si>
  <si>
    <t>台積電-臺灣大學聯合研發中心</t>
  </si>
  <si>
    <t>0.J9</t>
  </si>
  <si>
    <t>聯發科技-臺大創新研究中心</t>
  </si>
  <si>
    <t>0.K1</t>
  </si>
  <si>
    <t>創意創業中心</t>
  </si>
  <si>
    <t>0.K3</t>
  </si>
  <si>
    <t>食品安全中心</t>
  </si>
  <si>
    <t>0.K4</t>
  </si>
  <si>
    <t>醫療器材研發中心</t>
  </si>
  <si>
    <t>0.K5</t>
  </si>
  <si>
    <t>國家理論科學研究中心</t>
  </si>
  <si>
    <t>0.K6</t>
  </si>
  <si>
    <t>創新設計學院</t>
  </si>
  <si>
    <t>0.K7</t>
  </si>
  <si>
    <t>人文社會科學發展中心</t>
  </si>
  <si>
    <t>0.K8</t>
  </si>
  <si>
    <t>實驗動物資源中心</t>
  </si>
  <si>
    <t>0.K9</t>
  </si>
  <si>
    <t>校務研究辦公室</t>
  </si>
  <si>
    <t>0.L4</t>
  </si>
  <si>
    <t>國立臺灣大學系統</t>
  </si>
  <si>
    <t>0.L9</t>
  </si>
  <si>
    <t>人工智慧技術暨全幅健康照護聯合研究中心</t>
  </si>
  <si>
    <t>0.M5</t>
  </si>
  <si>
    <t>學程生物技術學程</t>
  </si>
  <si>
    <t>0.P3</t>
  </si>
  <si>
    <t>學程幹細胞與再生醫學學程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</si>
</sst>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4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0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3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細明體"/>
      <family val="3"/>
      <charset val="136"/>
    </font>
    <font>
      <sz val="9"/>
      <color theme="1"/>
      <name val="標楷體"/>
      <family val="4"/>
      <charset val="136"/>
    </font>
    <font>
      <b/>
      <sz val="9"/>
      <color indexed="8"/>
      <name val="標楷體"/>
      <family val="4"/>
      <charset val="136"/>
    </font>
    <font>
      <b/>
      <sz val="9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0"/>
      <color theme="1"/>
      <name val="新細明體"/>
      <family val="2"/>
      <charset val="136"/>
      <scheme val="minor"/>
    </font>
    <font>
      <sz val="10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  <font>
      <sz val="10"/>
      <name val="新細明體"/>
      <family val="1"/>
      <charset val="136"/>
      <scheme val="minor"/>
    </font>
    <font>
      <sz val="8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i/>
      <sz val="12"/>
      <color rgb="FF7F7F7F"/>
      <name val="新細明體"/>
      <family val="1"/>
      <charset val="136"/>
      <scheme val="minor"/>
    </font>
    <font>
      <b/>
      <sz val="15"/>
      <color theme="3"/>
      <name val="新細明體"/>
      <family val="1"/>
      <charset val="136"/>
      <scheme val="minor"/>
    </font>
    <font>
      <b/>
      <sz val="15"/>
      <color indexed="62"/>
      <name val="新細明體"/>
      <family val="1"/>
      <charset val="136"/>
    </font>
    <font>
      <sz val="18"/>
      <color theme="3"/>
      <name val="新細明體"/>
      <family val="1"/>
      <charset val="136"/>
      <scheme val="major"/>
    </font>
    <font>
      <b/>
      <sz val="13"/>
      <color theme="3"/>
      <name val="新細明體"/>
      <family val="1"/>
      <charset val="136"/>
      <scheme val="minor"/>
    </font>
    <font>
      <b/>
      <sz val="13"/>
      <color indexed="62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1"/>
      <color theme="3"/>
      <name val="新細明體"/>
      <family val="1"/>
      <charset val="136"/>
      <scheme val="minor"/>
    </font>
    <font>
      <b/>
      <sz val="11"/>
      <color indexed="62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</borders>
  <cellStyleXfs count="240">
    <xf numFmtId="0" fontId="0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6" borderId="4" applyNumberFormat="0" applyAlignment="0" applyProtection="0">
      <alignment vertical="center"/>
    </xf>
    <xf numFmtId="0" fontId="26" fillId="36" borderId="4" applyNumberFormat="0" applyAlignment="0" applyProtection="0">
      <alignment vertical="center"/>
    </xf>
    <xf numFmtId="0" fontId="26" fillId="36" borderId="4" applyNumberFormat="0" applyAlignment="0" applyProtection="0">
      <alignment vertical="center"/>
    </xf>
    <xf numFmtId="0" fontId="26" fillId="36" borderId="4" applyNumberFormat="0" applyAlignment="0" applyProtection="0">
      <alignment vertical="center"/>
    </xf>
    <xf numFmtId="0" fontId="26" fillId="36" borderId="4" applyNumberFormat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8" borderId="8" applyNumberFormat="0" applyFont="0" applyAlignment="0" applyProtection="0">
      <alignment vertical="center"/>
    </xf>
    <xf numFmtId="0" fontId="28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8" fillId="8" borderId="8" applyNumberFormat="0" applyFont="0" applyAlignment="0" applyProtection="0">
      <alignment vertical="center"/>
    </xf>
    <xf numFmtId="0" fontId="28" fillId="8" borderId="8" applyNumberFormat="0" applyFont="0" applyAlignment="0" applyProtection="0">
      <alignment vertical="center"/>
    </xf>
    <xf numFmtId="0" fontId="28" fillId="8" borderId="8" applyNumberFormat="0" applyFont="0" applyAlignment="0" applyProtection="0">
      <alignment vertical="center"/>
    </xf>
    <xf numFmtId="0" fontId="28" fillId="8" borderId="8" applyNumberFormat="0" applyFont="0" applyAlignment="0" applyProtection="0">
      <alignment vertical="center"/>
    </xf>
    <xf numFmtId="0" fontId="28" fillId="8" borderId="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0" fillId="0" borderId="1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40" fillId="6" borderId="5" applyNumberFormat="0" applyAlignment="0" applyProtection="0">
      <alignment vertical="center"/>
    </xf>
    <xf numFmtId="0" fontId="40" fillId="36" borderId="5" applyNumberFormat="0" applyAlignment="0" applyProtection="0">
      <alignment vertical="center"/>
    </xf>
    <xf numFmtId="0" fontId="40" fillId="36" borderId="5" applyNumberFormat="0" applyAlignment="0" applyProtection="0">
      <alignment vertical="center"/>
    </xf>
    <xf numFmtId="0" fontId="40" fillId="36" borderId="5" applyNumberFormat="0" applyAlignment="0" applyProtection="0">
      <alignment vertical="center"/>
    </xf>
    <xf numFmtId="0" fontId="40" fillId="36" borderId="5" applyNumberFormat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</cellStyleXfs>
  <cellXfs count="54">
    <xf numFmtId="0" fontId="0" fillId="0" borderId="0" xfId="0"/>
    <xf numFmtId="0" fontId="3" fillId="0" borderId="10" xfId="1" applyNumberFormat="1" applyFont="1" applyFill="1" applyBorder="1" applyAlignment="1">
      <alignment horizontal="left" vertical="center"/>
    </xf>
    <xf numFmtId="0" fontId="5" fillId="0" borderId="13" xfId="1" applyFont="1" applyFill="1" applyBorder="1" applyAlignment="1">
      <alignment vertical="center" wrapText="1"/>
    </xf>
    <xf numFmtId="0" fontId="7" fillId="0" borderId="10" xfId="1" applyFont="1" applyFill="1" applyBorder="1" applyAlignment="1">
      <alignment vertical="center"/>
    </xf>
    <xf numFmtId="0" fontId="8" fillId="0" borderId="11" xfId="2" applyFont="1" applyBorder="1">
      <alignment vertical="center"/>
    </xf>
    <xf numFmtId="0" fontId="8" fillId="0" borderId="10" xfId="2" applyFont="1" applyBorder="1">
      <alignment vertical="center"/>
    </xf>
    <xf numFmtId="49" fontId="13" fillId="0" borderId="11" xfId="2" applyNumberFormat="1" applyFont="1" applyBorder="1" applyAlignment="1">
      <alignment horizontal="center" vertical="center" wrapText="1"/>
    </xf>
    <xf numFmtId="49" fontId="12" fillId="0" borderId="10" xfId="2" applyNumberFormat="1" applyFont="1" applyBorder="1" applyAlignment="1">
      <alignment horizontal="center" vertical="center" wrapText="1"/>
    </xf>
    <xf numFmtId="49" fontId="8" fillId="0" borderId="10" xfId="2" applyNumberFormat="1" applyFont="1" applyBorder="1">
      <alignment vertical="center"/>
    </xf>
    <xf numFmtId="0" fontId="14" fillId="0" borderId="15" xfId="0" applyNumberFormat="1" applyFont="1" applyBorder="1" applyAlignment="1">
      <alignment horizontal="right" vertical="center" wrapText="1"/>
    </xf>
    <xf numFmtId="0" fontId="14" fillId="0" borderId="10" xfId="0" applyNumberFormat="1" applyFont="1" applyBorder="1" applyAlignment="1">
      <alignment horizontal="center" vertical="center" wrapText="1"/>
    </xf>
    <xf numFmtId="49" fontId="14" fillId="0" borderId="10" xfId="0" applyNumberFormat="1" applyFont="1" applyBorder="1" applyAlignment="1">
      <alignment vertical="center" wrapText="1"/>
    </xf>
    <xf numFmtId="0" fontId="14" fillId="0" borderId="10" xfId="0" applyNumberFormat="1" applyFont="1" applyBorder="1" applyAlignment="1">
      <alignment horizontal="right" vertical="center" wrapText="1"/>
    </xf>
    <xf numFmtId="0" fontId="8" fillId="0" borderId="10" xfId="2" applyFont="1" applyBorder="1" applyAlignment="1">
      <alignment horizontal="center" vertical="center"/>
    </xf>
    <xf numFmtId="0" fontId="15" fillId="0" borderId="10" xfId="0" applyNumberFormat="1" applyFont="1" applyBorder="1" applyAlignment="1">
      <alignment horizontal="center" vertical="center" wrapText="1"/>
    </xf>
    <xf numFmtId="49" fontId="15" fillId="0" borderId="10" xfId="0" applyNumberFormat="1" applyFont="1" applyBorder="1" applyAlignment="1">
      <alignment vertical="center" wrapText="1"/>
    </xf>
    <xf numFmtId="0" fontId="16" fillId="0" borderId="10" xfId="2" applyFont="1" applyBorder="1">
      <alignment vertical="center"/>
    </xf>
    <xf numFmtId="49" fontId="17" fillId="0" borderId="10" xfId="0" applyNumberFormat="1" applyFont="1" applyBorder="1" applyAlignment="1">
      <alignment vertical="center" wrapText="1"/>
    </xf>
    <xf numFmtId="0" fontId="18" fillId="0" borderId="10" xfId="2" applyFont="1" applyBorder="1" applyAlignment="1">
      <alignment horizontal="center" vertical="center" wrapText="1"/>
    </xf>
    <xf numFmtId="0" fontId="14" fillId="33" borderId="10" xfId="0" applyNumberFormat="1" applyFont="1" applyFill="1" applyBorder="1" applyAlignment="1">
      <alignment horizontal="right" vertical="center" wrapText="1"/>
    </xf>
    <xf numFmtId="49" fontId="14" fillId="0" borderId="15" xfId="0" applyNumberFormat="1" applyFont="1" applyBorder="1" applyAlignment="1">
      <alignment horizontal="right" vertical="center" wrapText="1"/>
    </xf>
    <xf numFmtId="0" fontId="14" fillId="0" borderId="16" xfId="3" applyNumberFormat="1" applyFont="1" applyBorder="1" applyAlignment="1">
      <alignment vertical="center" wrapText="1"/>
    </xf>
    <xf numFmtId="0" fontId="14" fillId="34" borderId="10" xfId="0" applyNumberFormat="1" applyFont="1" applyFill="1" applyBorder="1" applyAlignment="1">
      <alignment horizontal="center" vertical="center" wrapText="1"/>
    </xf>
    <xf numFmtId="49" fontId="14" fillId="34" borderId="10" xfId="0" applyNumberFormat="1" applyFont="1" applyFill="1" applyBorder="1" applyAlignment="1">
      <alignment vertical="center" wrapText="1"/>
    </xf>
    <xf numFmtId="0" fontId="14" fillId="34" borderId="16" xfId="3" applyNumberFormat="1" applyFont="1" applyFill="1" applyBorder="1" applyAlignment="1">
      <alignment vertical="center" wrapText="1"/>
    </xf>
    <xf numFmtId="0" fontId="8" fillId="34" borderId="10" xfId="2" applyFont="1" applyFill="1" applyBorder="1" applyAlignment="1">
      <alignment horizontal="center" vertical="center"/>
    </xf>
    <xf numFmtId="0" fontId="18" fillId="34" borderId="10" xfId="2" applyFont="1" applyFill="1" applyBorder="1" applyAlignment="1">
      <alignment horizontal="center" vertical="center" wrapText="1"/>
    </xf>
    <xf numFmtId="49" fontId="17" fillId="33" borderId="10" xfId="0" applyNumberFormat="1" applyFont="1" applyFill="1" applyBorder="1" applyAlignment="1">
      <alignment vertical="center" wrapText="1"/>
    </xf>
    <xf numFmtId="0" fontId="14" fillId="0" borderId="16" xfId="4" applyNumberFormat="1" applyFont="1" applyBorder="1" applyAlignment="1">
      <alignment horizontal="right" vertical="center" wrapText="1"/>
    </xf>
    <xf numFmtId="0" fontId="14" fillId="0" borderId="16" xfId="4" applyNumberFormat="1" applyFont="1" applyBorder="1" applyAlignment="1">
      <alignment horizontal="center" vertical="center" wrapText="1"/>
    </xf>
    <xf numFmtId="49" fontId="14" fillId="0" borderId="16" xfId="4" applyNumberFormat="1" applyFont="1" applyBorder="1" applyAlignment="1">
      <alignment vertical="center" wrapText="1"/>
    </xf>
    <xf numFmtId="0" fontId="14" fillId="35" borderId="16" xfId="4" applyNumberFormat="1" applyFont="1" applyFill="1" applyBorder="1" applyAlignment="1">
      <alignment horizontal="right" vertical="center" wrapText="1"/>
    </xf>
    <xf numFmtId="49" fontId="14" fillId="33" borderId="16" xfId="4" applyNumberFormat="1" applyFont="1" applyFill="1" applyBorder="1" applyAlignment="1">
      <alignment vertical="center" wrapText="1"/>
    </xf>
    <xf numFmtId="49" fontId="14" fillId="0" borderId="16" xfId="4" applyNumberFormat="1" applyFont="1" applyBorder="1" applyAlignment="1">
      <alignment horizontal="right" vertical="center" wrapText="1"/>
    </xf>
    <xf numFmtId="49" fontId="14" fillId="35" borderId="16" xfId="4" applyNumberFormat="1" applyFont="1" applyFill="1" applyBorder="1" applyAlignment="1">
      <alignment horizontal="right" vertical="center" wrapText="1"/>
    </xf>
    <xf numFmtId="0" fontId="19" fillId="0" borderId="10" xfId="2" applyFont="1" applyBorder="1" applyAlignment="1">
      <alignment horizontal="center" vertical="center"/>
    </xf>
    <xf numFmtId="0" fontId="8" fillId="35" borderId="10" xfId="2" applyFont="1" applyFill="1" applyBorder="1" applyAlignment="1">
      <alignment horizontal="center" vertical="center"/>
    </xf>
    <xf numFmtId="0" fontId="14" fillId="35" borderId="10" xfId="0" applyNumberFormat="1" applyFont="1" applyFill="1" applyBorder="1" applyAlignment="1">
      <alignment horizontal="center" vertical="center" wrapText="1"/>
    </xf>
    <xf numFmtId="49" fontId="14" fillId="35" borderId="10" xfId="0" applyNumberFormat="1" applyFont="1" applyFill="1" applyBorder="1" applyAlignment="1">
      <alignment vertical="center" wrapText="1"/>
    </xf>
    <xf numFmtId="0" fontId="14" fillId="35" borderId="10" xfId="0" applyNumberFormat="1" applyFont="1" applyFill="1" applyBorder="1" applyAlignment="1">
      <alignment horizontal="right" vertical="center" wrapText="1"/>
    </xf>
    <xf numFmtId="0" fontId="18" fillId="35" borderId="10" xfId="2" applyFont="1" applyFill="1" applyBorder="1" applyAlignment="1">
      <alignment horizontal="center" vertical="center" wrapText="1"/>
    </xf>
    <xf numFmtId="0" fontId="14" fillId="35" borderId="16" xfId="4" applyNumberFormat="1" applyFont="1" applyFill="1" applyBorder="1" applyAlignment="1">
      <alignment horizontal="center" vertical="center" wrapText="1"/>
    </xf>
    <xf numFmtId="49" fontId="14" fillId="35" borderId="16" xfId="4" applyNumberFormat="1" applyFont="1" applyFill="1" applyBorder="1" applyAlignment="1">
      <alignment vertical="center" wrapText="1"/>
    </xf>
    <xf numFmtId="0" fontId="15" fillId="35" borderId="10" xfId="0" applyNumberFormat="1" applyFont="1" applyFill="1" applyBorder="1" applyAlignment="1">
      <alignment horizontal="center" vertical="center" wrapText="1"/>
    </xf>
    <xf numFmtId="0" fontId="15" fillId="33" borderId="10" xfId="0" applyNumberFormat="1" applyFont="1" applyFill="1" applyBorder="1" applyAlignment="1">
      <alignment horizontal="center" vertical="center" wrapText="1"/>
    </xf>
    <xf numFmtId="49" fontId="14" fillId="33" borderId="10" xfId="0" applyNumberFormat="1" applyFont="1" applyFill="1" applyBorder="1" applyAlignment="1">
      <alignment vertical="center" wrapText="1"/>
    </xf>
    <xf numFmtId="0" fontId="18" fillId="33" borderId="10" xfId="2" applyFont="1" applyFill="1" applyBorder="1" applyAlignment="1">
      <alignment horizontal="center" vertical="center" wrapText="1"/>
    </xf>
    <xf numFmtId="49" fontId="12" fillId="0" borderId="10" xfId="2" applyNumberFormat="1" applyFont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10" fillId="0" borderId="14" xfId="2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wrapText="1"/>
    </xf>
    <xf numFmtId="49" fontId="12" fillId="33" borderId="10" xfId="2" applyNumberFormat="1" applyFont="1" applyFill="1" applyBorder="1" applyAlignment="1">
      <alignment horizontal="center" vertical="center" wrapText="1"/>
    </xf>
  </cellXfs>
  <cellStyles count="240">
    <cellStyle name="20% - 輔色1 2" xfId="5"/>
    <cellStyle name="20% - 輔色1 3" xfId="6"/>
    <cellStyle name="20% - 輔色1 4" xfId="7"/>
    <cellStyle name="20% - 輔色1 5" xfId="8"/>
    <cellStyle name="20% - 輔色1 6" xfId="9"/>
    <cellStyle name="20% - 輔色2 2" xfId="10"/>
    <cellStyle name="20% - 輔色2 3" xfId="11"/>
    <cellStyle name="20% - 輔色2 4" xfId="12"/>
    <cellStyle name="20% - 輔色2 5" xfId="13"/>
    <cellStyle name="20% - 輔色2 6" xfId="14"/>
    <cellStyle name="20% - 輔色3 2" xfId="15"/>
    <cellStyle name="20% - 輔色3 3" xfId="16"/>
    <cellStyle name="20% - 輔色3 4" xfId="17"/>
    <cellStyle name="20% - 輔色3 5" xfId="18"/>
    <cellStyle name="20% - 輔色3 6" xfId="19"/>
    <cellStyle name="20% - 輔色4 2" xfId="20"/>
    <cellStyle name="20% - 輔色4 3" xfId="21"/>
    <cellStyle name="20% - 輔色4 4" xfId="22"/>
    <cellStyle name="20% - 輔色4 5" xfId="23"/>
    <cellStyle name="20% - 輔色4 6" xfId="24"/>
    <cellStyle name="20% - 輔色5 2" xfId="25"/>
    <cellStyle name="20% - 輔色5 3" xfId="26"/>
    <cellStyle name="20% - 輔色5 4" xfId="27"/>
    <cellStyle name="20% - 輔色6 2" xfId="28"/>
    <cellStyle name="20% - 輔色6 3" xfId="29"/>
    <cellStyle name="20% - 輔色6 4" xfId="30"/>
    <cellStyle name="40% - 輔色1 2" xfId="31"/>
    <cellStyle name="40% - 輔色1 3" xfId="32"/>
    <cellStyle name="40% - 輔色1 4" xfId="33"/>
    <cellStyle name="40% - 輔色1 5" xfId="34"/>
    <cellStyle name="40% - 輔色1 6" xfId="35"/>
    <cellStyle name="40% - 輔色2 2" xfId="36"/>
    <cellStyle name="40% - 輔色2 3" xfId="37"/>
    <cellStyle name="40% - 輔色2 4" xfId="38"/>
    <cellStyle name="40% - 輔色3 2" xfId="39"/>
    <cellStyle name="40% - 輔色3 3" xfId="40"/>
    <cellStyle name="40% - 輔色3 4" xfId="41"/>
    <cellStyle name="40% - 輔色3 5" xfId="42"/>
    <cellStyle name="40% - 輔色3 6" xfId="43"/>
    <cellStyle name="40% - 輔色4 2" xfId="44"/>
    <cellStyle name="40% - 輔色4 3" xfId="45"/>
    <cellStyle name="40% - 輔色4 4" xfId="46"/>
    <cellStyle name="40% - 輔色4 5" xfId="47"/>
    <cellStyle name="40% - 輔色4 6" xfId="48"/>
    <cellStyle name="40% - 輔色5 2" xfId="49"/>
    <cellStyle name="40% - 輔色5 3" xfId="50"/>
    <cellStyle name="40% - 輔色5 4" xfId="51"/>
    <cellStyle name="40% - 輔色6 2" xfId="52"/>
    <cellStyle name="40% - 輔色6 3" xfId="53"/>
    <cellStyle name="40% - 輔色6 4" xfId="54"/>
    <cellStyle name="40% - 輔色6 5" xfId="55"/>
    <cellStyle name="40% - 輔色6 6" xfId="56"/>
    <cellStyle name="60% - 輔色1 2" xfId="57"/>
    <cellStyle name="60% - 輔色1 3" xfId="58"/>
    <cellStyle name="60% - 輔色1 4" xfId="59"/>
    <cellStyle name="60% - 輔色1 5" xfId="60"/>
    <cellStyle name="60% - 輔色1 6" xfId="61"/>
    <cellStyle name="60% - 輔色2 2" xfId="62"/>
    <cellStyle name="60% - 輔色2 3" xfId="63"/>
    <cellStyle name="60% - 輔色2 4" xfId="64"/>
    <cellStyle name="60% - 輔色3 2" xfId="65"/>
    <cellStyle name="60% - 輔色3 3" xfId="66"/>
    <cellStyle name="60% - 輔色3 4" xfId="67"/>
    <cellStyle name="60% - 輔色3 5" xfId="68"/>
    <cellStyle name="60% - 輔色3 6" xfId="69"/>
    <cellStyle name="60% - 輔色4 2" xfId="70"/>
    <cellStyle name="60% - 輔色4 3" xfId="71"/>
    <cellStyle name="60% - 輔色4 4" xfId="72"/>
    <cellStyle name="60% - 輔色4 5" xfId="73"/>
    <cellStyle name="60% - 輔色4 6" xfId="74"/>
    <cellStyle name="60% - 輔色5 2" xfId="75"/>
    <cellStyle name="60% - 輔色5 3" xfId="76"/>
    <cellStyle name="60% - 輔色5 4" xfId="77"/>
    <cellStyle name="60% - 輔色6 2" xfId="78"/>
    <cellStyle name="60% - 輔色6 3" xfId="79"/>
    <cellStyle name="60% - 輔色6 4" xfId="80"/>
    <cellStyle name="60% - 輔色6 5" xfId="81"/>
    <cellStyle name="60% - 輔色6 6" xfId="82"/>
    <cellStyle name="一般" xfId="0" builtinId="0"/>
    <cellStyle name="一般 10" xfId="83"/>
    <cellStyle name="一般 11" xfId="84"/>
    <cellStyle name="一般 12" xfId="85"/>
    <cellStyle name="一般 12 2" xfId="86"/>
    <cellStyle name="一般 13" xfId="87"/>
    <cellStyle name="一般 14" xfId="88"/>
    <cellStyle name="一般 15" xfId="89"/>
    <cellStyle name="一般 16" xfId="90"/>
    <cellStyle name="一般 17" xfId="91"/>
    <cellStyle name="一般 18" xfId="92"/>
    <cellStyle name="一般 19" xfId="93"/>
    <cellStyle name="一般 2" xfId="94"/>
    <cellStyle name="一般 2 2" xfId="95"/>
    <cellStyle name="一般 2 3" xfId="96"/>
    <cellStyle name="一般 3" xfId="97"/>
    <cellStyle name="一般 3 2" xfId="98"/>
    <cellStyle name="一般 4" xfId="99"/>
    <cellStyle name="一般 4 2" xfId="100"/>
    <cellStyle name="一般 5" xfId="101"/>
    <cellStyle name="一般 5 2" xfId="102"/>
    <cellStyle name="一般 5 3" xfId="103"/>
    <cellStyle name="一般 5 4" xfId="3"/>
    <cellStyle name="一般 5 5" xfId="104"/>
    <cellStyle name="一般 5 6" xfId="4"/>
    <cellStyle name="一般 6" xfId="105"/>
    <cellStyle name="一般 7" xfId="106"/>
    <cellStyle name="一般 8" xfId="2"/>
    <cellStyle name="一般 9" xfId="107"/>
    <cellStyle name="一般_9811發文身心障礙者總表" xfId="1"/>
    <cellStyle name="千分位 2" xfId="108"/>
    <cellStyle name="千分位 2 2" xfId="109"/>
    <cellStyle name="千分位 3" xfId="110"/>
    <cellStyle name="千分位 4" xfId="111"/>
    <cellStyle name="千分位 5" xfId="112"/>
    <cellStyle name="中等 2" xfId="113"/>
    <cellStyle name="中等 3" xfId="114"/>
    <cellStyle name="中等 4" xfId="115"/>
    <cellStyle name="合計 2" xfId="116"/>
    <cellStyle name="合計 3" xfId="117"/>
    <cellStyle name="合計 4" xfId="118"/>
    <cellStyle name="合計 5" xfId="119"/>
    <cellStyle name="合計 6" xfId="120"/>
    <cellStyle name="好 2" xfId="121"/>
    <cellStyle name="好 3" xfId="122"/>
    <cellStyle name="好 4" xfId="123"/>
    <cellStyle name="計算方式 2" xfId="124"/>
    <cellStyle name="計算方式 3" xfId="125"/>
    <cellStyle name="計算方式 4" xfId="126"/>
    <cellStyle name="計算方式 5" xfId="127"/>
    <cellStyle name="計算方式 6" xfId="128"/>
    <cellStyle name="連結的儲存格 2" xfId="129"/>
    <cellStyle name="連結的儲存格 3" xfId="130"/>
    <cellStyle name="連結的儲存格 4" xfId="131"/>
    <cellStyle name="備註 2" xfId="132"/>
    <cellStyle name="備註 2 2" xfId="133"/>
    <cellStyle name="備註 2 3" xfId="134"/>
    <cellStyle name="備註 3" xfId="135"/>
    <cellStyle name="備註 3 2" xfId="136"/>
    <cellStyle name="備註 4" xfId="137"/>
    <cellStyle name="備註 5" xfId="138"/>
    <cellStyle name="備註 5 2" xfId="139"/>
    <cellStyle name="說明文字 2" xfId="140"/>
    <cellStyle name="說明文字 3" xfId="141"/>
    <cellStyle name="說明文字 4" xfId="142"/>
    <cellStyle name="輔色1 2" xfId="143"/>
    <cellStyle name="輔色1 3" xfId="144"/>
    <cellStyle name="輔色1 4" xfId="145"/>
    <cellStyle name="輔色1 5" xfId="146"/>
    <cellStyle name="輔色1 6" xfId="147"/>
    <cellStyle name="輔色2 2" xfId="148"/>
    <cellStyle name="輔色2 3" xfId="149"/>
    <cellStyle name="輔色2 4" xfId="150"/>
    <cellStyle name="輔色3 2" xfId="151"/>
    <cellStyle name="輔色3 3" xfId="152"/>
    <cellStyle name="輔色3 4" xfId="153"/>
    <cellStyle name="輔色4 2" xfId="154"/>
    <cellStyle name="輔色4 3" xfId="155"/>
    <cellStyle name="輔色4 4" xfId="156"/>
    <cellStyle name="輔色4 5" xfId="157"/>
    <cellStyle name="輔色4 6" xfId="158"/>
    <cellStyle name="輔色5 2" xfId="159"/>
    <cellStyle name="輔色5 3" xfId="160"/>
    <cellStyle name="輔色5 4" xfId="161"/>
    <cellStyle name="輔色6 2" xfId="162"/>
    <cellStyle name="輔色6 3" xfId="163"/>
    <cellStyle name="輔色6 4" xfId="164"/>
    <cellStyle name="標題 1 2" xfId="165"/>
    <cellStyle name="標題 1 3" xfId="166"/>
    <cellStyle name="標題 1 4" xfId="167"/>
    <cellStyle name="標題 1 5" xfId="168"/>
    <cellStyle name="標題 1 6" xfId="169"/>
    <cellStyle name="標題 10" xfId="170"/>
    <cellStyle name="標題 11" xfId="171"/>
    <cellStyle name="標題 12" xfId="172"/>
    <cellStyle name="標題 13" xfId="173"/>
    <cellStyle name="標題 14" xfId="174"/>
    <cellStyle name="標題 15" xfId="175"/>
    <cellStyle name="標題 16" xfId="176"/>
    <cellStyle name="標題 17" xfId="177"/>
    <cellStyle name="標題 18" xfId="178"/>
    <cellStyle name="標題 19" xfId="179"/>
    <cellStyle name="標題 2 2" xfId="180"/>
    <cellStyle name="標題 2 3" xfId="181"/>
    <cellStyle name="標題 2 4" xfId="182"/>
    <cellStyle name="標題 2 5" xfId="183"/>
    <cellStyle name="標題 2 6" xfId="184"/>
    <cellStyle name="標題 20" xfId="185"/>
    <cellStyle name="標題 21" xfId="186"/>
    <cellStyle name="標題 22" xfId="187"/>
    <cellStyle name="標題 23" xfId="188"/>
    <cellStyle name="標題 24" xfId="189"/>
    <cellStyle name="標題 25" xfId="190"/>
    <cellStyle name="標題 26" xfId="191"/>
    <cellStyle name="標題 27" xfId="192"/>
    <cellStyle name="標題 28" xfId="193"/>
    <cellStyle name="標題 29" xfId="194"/>
    <cellStyle name="標題 3 2" xfId="195"/>
    <cellStyle name="標題 3 3" xfId="196"/>
    <cellStyle name="標題 3 4" xfId="197"/>
    <cellStyle name="標題 3 5" xfId="198"/>
    <cellStyle name="標題 3 6" xfId="199"/>
    <cellStyle name="標題 30" xfId="200"/>
    <cellStyle name="標題 31" xfId="201"/>
    <cellStyle name="標題 32" xfId="202"/>
    <cellStyle name="標題 33" xfId="203"/>
    <cellStyle name="標題 34" xfId="204"/>
    <cellStyle name="標題 35" xfId="205"/>
    <cellStyle name="標題 36" xfId="206"/>
    <cellStyle name="標題 37" xfId="207"/>
    <cellStyle name="標題 38" xfId="208"/>
    <cellStyle name="標題 39" xfId="209"/>
    <cellStyle name="標題 4 2" xfId="210"/>
    <cellStyle name="標題 4 3" xfId="211"/>
    <cellStyle name="標題 4 4" xfId="212"/>
    <cellStyle name="標題 4 5" xfId="213"/>
    <cellStyle name="標題 4 6" xfId="214"/>
    <cellStyle name="標題 40" xfId="215"/>
    <cellStyle name="標題 41" xfId="216"/>
    <cellStyle name="標題 42" xfId="217"/>
    <cellStyle name="標題 5" xfId="218"/>
    <cellStyle name="標題 6" xfId="219"/>
    <cellStyle name="標題 7" xfId="220"/>
    <cellStyle name="標題 8" xfId="221"/>
    <cellStyle name="標題 9" xfId="222"/>
    <cellStyle name="輸入 2" xfId="223"/>
    <cellStyle name="輸入 3" xfId="224"/>
    <cellStyle name="輸入 4" xfId="225"/>
    <cellStyle name="輸出 2" xfId="226"/>
    <cellStyle name="輸出 3" xfId="227"/>
    <cellStyle name="輸出 4" xfId="228"/>
    <cellStyle name="輸出 5" xfId="229"/>
    <cellStyle name="輸出 6" xfId="230"/>
    <cellStyle name="檢查儲存格 2" xfId="231"/>
    <cellStyle name="檢查儲存格 3" xfId="232"/>
    <cellStyle name="檢查儲存格 4" xfId="233"/>
    <cellStyle name="壞 2" xfId="234"/>
    <cellStyle name="壞 3" xfId="235"/>
    <cellStyle name="壞 4" xfId="236"/>
    <cellStyle name="警告文字 2" xfId="237"/>
    <cellStyle name="警告文字 3" xfId="238"/>
    <cellStyle name="警告文字 4" xfId="2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nie\AppData\Local\Microsoft\Windows\Temporary%20Internet%20Files\Content.Outlook\YZP9YSL1\&#9829;&#65288;&#26283;&#20195;&#65289;&#36523;&#38556;&#26989;&#21209;\&#22025;&#24935;&#36039;&#26009;\108&#24180;\10804&#65288;&#22992;&#24421;&#20195;-&#36275;&#38989;&#65289;\9&#30332;&#25991;\10804%20&#32113;&#35336;&#34920;&#65288;&#32317;&#34920;+&#20998;&#3492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04總表"/>
      <sheetName val="10804分表(內部用)"/>
      <sheetName val="10804分表(發文) "/>
      <sheetName val="10804 2.0分表"/>
    </sheetNames>
    <sheetDataSet>
      <sheetData sheetId="0">
        <row r="1">
          <cell r="C1" t="str">
            <v xml:space="preserve">國立臺灣大學108年4月公、勞保進用人數及身心障礙人數統計表    </v>
          </cell>
        </row>
        <row r="2">
          <cell r="D2" t="str">
            <v>公      保</v>
          </cell>
          <cell r="F2" t="str">
            <v>勞      保</v>
          </cell>
          <cell r="H2" t="str">
            <v>進用總人數G=C+E</v>
          </cell>
          <cell r="I2" t="str">
            <v>應進用身障人數H=ROUND(G*0.03)</v>
          </cell>
          <cell r="J2" t="str">
            <v>實際進用身障總人數I=D+F</v>
          </cell>
          <cell r="K2" t="str">
            <v>進用不足數J=H-I</v>
          </cell>
          <cell r="L2" t="str">
            <v>備註</v>
          </cell>
        </row>
        <row r="3">
          <cell r="D3" t="str">
            <v>人數  （A）</v>
          </cell>
          <cell r="E3" t="str">
            <v>進用身心障礙人數（B）</v>
          </cell>
          <cell r="F3" t="str">
            <v>人數（C）</v>
          </cell>
          <cell r="G3" t="str">
            <v>進用身心障礙人數（D）</v>
          </cell>
        </row>
        <row r="4">
          <cell r="B4">
            <v>0.01</v>
          </cell>
          <cell r="C4" t="str">
            <v>校長室</v>
          </cell>
          <cell r="D4">
            <v>1</v>
          </cell>
          <cell r="E4">
            <v>0</v>
          </cell>
          <cell r="F4">
            <v>0</v>
          </cell>
          <cell r="G4">
            <v>0</v>
          </cell>
          <cell r="H4">
            <v>1</v>
          </cell>
          <cell r="I4">
            <v>0</v>
          </cell>
          <cell r="J4">
            <v>0</v>
          </cell>
          <cell r="K4">
            <v>0</v>
          </cell>
        </row>
        <row r="5">
          <cell r="B5">
            <v>0.04</v>
          </cell>
          <cell r="C5" t="str">
            <v>羅清華副校長室</v>
          </cell>
          <cell r="D5">
            <v>1</v>
          </cell>
          <cell r="E5">
            <v>0</v>
          </cell>
          <cell r="F5">
            <v>13</v>
          </cell>
          <cell r="G5">
            <v>0</v>
          </cell>
          <cell r="H5">
            <v>14</v>
          </cell>
          <cell r="I5">
            <v>0</v>
          </cell>
          <cell r="J5">
            <v>0</v>
          </cell>
          <cell r="K5">
            <v>0</v>
          </cell>
          <cell r="L5" t="str">
            <v>※</v>
          </cell>
        </row>
        <row r="6">
          <cell r="B6">
            <v>0.03</v>
          </cell>
          <cell r="C6" t="str">
            <v>陳銘憲副校長室</v>
          </cell>
          <cell r="D6">
            <v>1</v>
          </cell>
          <cell r="E6">
            <v>0</v>
          </cell>
          <cell r="F6">
            <v>27</v>
          </cell>
          <cell r="G6">
            <v>1</v>
          </cell>
          <cell r="H6">
            <v>28</v>
          </cell>
          <cell r="I6">
            <v>1</v>
          </cell>
          <cell r="J6">
            <v>1</v>
          </cell>
          <cell r="K6">
            <v>0</v>
          </cell>
          <cell r="L6" t="str">
            <v>※</v>
          </cell>
        </row>
        <row r="7">
          <cell r="B7">
            <v>0.11</v>
          </cell>
          <cell r="C7" t="str">
            <v>秘書室</v>
          </cell>
          <cell r="D7">
            <v>7</v>
          </cell>
          <cell r="E7">
            <v>0</v>
          </cell>
          <cell r="F7">
            <v>25.5</v>
          </cell>
          <cell r="G7">
            <v>1</v>
          </cell>
          <cell r="H7">
            <v>32.5</v>
          </cell>
          <cell r="I7">
            <v>1</v>
          </cell>
          <cell r="J7">
            <v>1</v>
          </cell>
          <cell r="K7">
            <v>0</v>
          </cell>
          <cell r="L7" t="str">
            <v>※</v>
          </cell>
        </row>
        <row r="8">
          <cell r="B8" t="str">
            <v>0.C2</v>
          </cell>
          <cell r="C8" t="str">
            <v>校園規劃小組</v>
          </cell>
          <cell r="D8">
            <v>0</v>
          </cell>
          <cell r="E8">
            <v>0</v>
          </cell>
          <cell r="F8">
            <v>3</v>
          </cell>
          <cell r="G8">
            <v>0</v>
          </cell>
          <cell r="H8">
            <v>3</v>
          </cell>
          <cell r="I8">
            <v>0</v>
          </cell>
          <cell r="J8">
            <v>0</v>
          </cell>
          <cell r="K8">
            <v>0</v>
          </cell>
        </row>
        <row r="9">
          <cell r="B9">
            <v>0.12</v>
          </cell>
          <cell r="C9" t="str">
            <v>教務處</v>
          </cell>
          <cell r="D9">
            <v>34</v>
          </cell>
          <cell r="E9">
            <v>1</v>
          </cell>
          <cell r="F9">
            <v>115</v>
          </cell>
          <cell r="G9">
            <v>4</v>
          </cell>
          <cell r="H9">
            <v>149</v>
          </cell>
          <cell r="I9">
            <v>4</v>
          </cell>
          <cell r="J9">
            <v>5</v>
          </cell>
          <cell r="K9">
            <v>0</v>
          </cell>
          <cell r="L9" t="str">
            <v>※</v>
          </cell>
        </row>
        <row r="10">
          <cell r="B10" t="str">
            <v>0.F8</v>
          </cell>
          <cell r="C10" t="str">
            <v>寫作教學中心</v>
          </cell>
          <cell r="D10">
            <v>0</v>
          </cell>
          <cell r="E10">
            <v>0</v>
          </cell>
          <cell r="F10">
            <v>28</v>
          </cell>
          <cell r="G10">
            <v>0</v>
          </cell>
          <cell r="H10">
            <v>28</v>
          </cell>
          <cell r="I10">
            <v>1</v>
          </cell>
          <cell r="J10">
            <v>0</v>
          </cell>
          <cell r="K10">
            <v>1</v>
          </cell>
          <cell r="L10" t="str">
            <v>※</v>
          </cell>
        </row>
        <row r="11">
          <cell r="B11">
            <v>0.13</v>
          </cell>
          <cell r="C11" t="str">
            <v>學生事務處</v>
          </cell>
          <cell r="D11">
            <v>47</v>
          </cell>
          <cell r="E11">
            <v>4</v>
          </cell>
          <cell r="F11">
            <v>296.5</v>
          </cell>
          <cell r="G11">
            <v>7</v>
          </cell>
          <cell r="H11">
            <v>343.5</v>
          </cell>
          <cell r="I11">
            <v>10</v>
          </cell>
          <cell r="J11">
            <v>11</v>
          </cell>
          <cell r="K11">
            <v>0</v>
          </cell>
          <cell r="L11" t="str">
            <v>※</v>
          </cell>
        </row>
        <row r="12">
          <cell r="B12">
            <v>0.14000000000000001</v>
          </cell>
          <cell r="C12" t="str">
            <v>總務處</v>
          </cell>
          <cell r="D12">
            <v>95</v>
          </cell>
          <cell r="E12">
            <v>2</v>
          </cell>
          <cell r="F12">
            <v>266</v>
          </cell>
          <cell r="G12">
            <v>25</v>
          </cell>
          <cell r="H12">
            <v>361</v>
          </cell>
          <cell r="I12">
            <v>11</v>
          </cell>
          <cell r="J12">
            <v>27</v>
          </cell>
          <cell r="K12">
            <v>0</v>
          </cell>
          <cell r="L12" t="str">
            <v>※</v>
          </cell>
        </row>
        <row r="13">
          <cell r="B13">
            <v>0.2</v>
          </cell>
          <cell r="C13" t="str">
            <v>主計室</v>
          </cell>
          <cell r="D13">
            <v>25</v>
          </cell>
          <cell r="E13">
            <v>2</v>
          </cell>
          <cell r="F13">
            <v>50</v>
          </cell>
          <cell r="G13">
            <v>2</v>
          </cell>
          <cell r="H13">
            <v>75</v>
          </cell>
          <cell r="I13">
            <v>2</v>
          </cell>
          <cell r="J13">
            <v>4</v>
          </cell>
          <cell r="K13">
            <v>0</v>
          </cell>
        </row>
        <row r="14">
          <cell r="B14">
            <v>0.21</v>
          </cell>
          <cell r="C14" t="str">
            <v>人事室</v>
          </cell>
          <cell r="D14">
            <v>23</v>
          </cell>
          <cell r="E14">
            <v>0</v>
          </cell>
          <cell r="F14">
            <v>20</v>
          </cell>
          <cell r="G14">
            <v>2</v>
          </cell>
          <cell r="H14">
            <v>43</v>
          </cell>
          <cell r="I14">
            <v>1</v>
          </cell>
          <cell r="J14">
            <v>2</v>
          </cell>
          <cell r="K14">
            <v>0</v>
          </cell>
        </row>
        <row r="15">
          <cell r="B15">
            <v>0.19</v>
          </cell>
          <cell r="C15" t="str">
            <v>圖書館</v>
          </cell>
          <cell r="D15">
            <v>91</v>
          </cell>
          <cell r="E15">
            <v>2</v>
          </cell>
          <cell r="F15">
            <v>97</v>
          </cell>
          <cell r="G15">
            <v>2</v>
          </cell>
          <cell r="H15">
            <v>188</v>
          </cell>
          <cell r="I15">
            <v>6</v>
          </cell>
          <cell r="J15">
            <v>4</v>
          </cell>
          <cell r="K15">
            <v>2</v>
          </cell>
          <cell r="L15" t="str">
            <v>※</v>
          </cell>
        </row>
        <row r="16">
          <cell r="B16">
            <v>0.18</v>
          </cell>
          <cell r="C16" t="str">
            <v>財務管理處</v>
          </cell>
          <cell r="D16">
            <v>0</v>
          </cell>
          <cell r="E16">
            <v>0</v>
          </cell>
          <cell r="F16">
            <v>10</v>
          </cell>
          <cell r="G16">
            <v>0</v>
          </cell>
          <cell r="H16">
            <v>10</v>
          </cell>
          <cell r="I16">
            <v>0</v>
          </cell>
          <cell r="J16">
            <v>0</v>
          </cell>
          <cell r="K16">
            <v>0</v>
          </cell>
          <cell r="L16" t="str">
            <v>※</v>
          </cell>
        </row>
        <row r="17">
          <cell r="B17">
            <v>0.17</v>
          </cell>
          <cell r="C17" t="str">
            <v>國際事務處</v>
          </cell>
          <cell r="D17">
            <v>1</v>
          </cell>
          <cell r="E17">
            <v>0</v>
          </cell>
          <cell r="F17">
            <v>45</v>
          </cell>
          <cell r="G17">
            <v>2</v>
          </cell>
          <cell r="H17">
            <v>46</v>
          </cell>
          <cell r="I17">
            <v>1</v>
          </cell>
          <cell r="J17">
            <v>2</v>
          </cell>
          <cell r="K17">
            <v>0</v>
          </cell>
          <cell r="L17" t="str">
            <v>※</v>
          </cell>
        </row>
        <row r="18">
          <cell r="B18">
            <v>0.22</v>
          </cell>
          <cell r="C18" t="str">
            <v>計算機及資訊網路中心</v>
          </cell>
          <cell r="D18">
            <v>10</v>
          </cell>
          <cell r="E18">
            <v>0</v>
          </cell>
          <cell r="F18">
            <v>50</v>
          </cell>
          <cell r="G18">
            <v>3</v>
          </cell>
          <cell r="H18">
            <v>60</v>
          </cell>
          <cell r="I18">
            <v>2</v>
          </cell>
          <cell r="J18">
            <v>3</v>
          </cell>
          <cell r="K18">
            <v>0</v>
          </cell>
          <cell r="L18" t="str">
            <v>※</v>
          </cell>
        </row>
        <row r="19">
          <cell r="B19">
            <v>0.37</v>
          </cell>
          <cell r="C19" t="str">
            <v>共同教育中心</v>
          </cell>
          <cell r="D19">
            <v>42</v>
          </cell>
          <cell r="E19">
            <v>2</v>
          </cell>
          <cell r="F19">
            <v>213</v>
          </cell>
          <cell r="G19">
            <v>4</v>
          </cell>
          <cell r="H19">
            <v>255</v>
          </cell>
          <cell r="I19">
            <v>8</v>
          </cell>
          <cell r="J19">
            <v>6</v>
          </cell>
          <cell r="K19">
            <v>2</v>
          </cell>
          <cell r="L19" t="str">
            <v>※</v>
          </cell>
        </row>
        <row r="20">
          <cell r="B20">
            <v>0.15</v>
          </cell>
          <cell r="C20" t="str">
            <v>研究發展處</v>
          </cell>
          <cell r="D20">
            <v>3</v>
          </cell>
          <cell r="E20">
            <v>0</v>
          </cell>
          <cell r="F20">
            <v>45</v>
          </cell>
          <cell r="G20">
            <v>3</v>
          </cell>
          <cell r="H20">
            <v>48</v>
          </cell>
          <cell r="I20">
            <v>1</v>
          </cell>
          <cell r="J20">
            <v>3</v>
          </cell>
          <cell r="K20">
            <v>0</v>
          </cell>
        </row>
        <row r="21">
          <cell r="B21">
            <v>0.41</v>
          </cell>
          <cell r="C21" t="str">
            <v>人口與性別研究中心</v>
          </cell>
          <cell r="D21">
            <v>0</v>
          </cell>
          <cell r="E21">
            <v>0</v>
          </cell>
          <cell r="F21">
            <v>5</v>
          </cell>
          <cell r="G21">
            <v>0</v>
          </cell>
          <cell r="H21">
            <v>5</v>
          </cell>
          <cell r="I21">
            <v>0</v>
          </cell>
          <cell r="J21">
            <v>0</v>
          </cell>
          <cell r="K21">
            <v>0</v>
          </cell>
        </row>
        <row r="22">
          <cell r="B22">
            <v>0.42</v>
          </cell>
          <cell r="C22" t="str">
            <v>凝態科學研究中心</v>
          </cell>
          <cell r="D22">
            <v>12</v>
          </cell>
          <cell r="E22">
            <v>0</v>
          </cell>
          <cell r="F22">
            <v>55</v>
          </cell>
          <cell r="G22">
            <v>2</v>
          </cell>
          <cell r="H22">
            <v>67</v>
          </cell>
          <cell r="I22">
            <v>2</v>
          </cell>
          <cell r="J22">
            <v>2</v>
          </cell>
          <cell r="K22">
            <v>0</v>
          </cell>
          <cell r="L22" t="str">
            <v>※</v>
          </cell>
        </row>
        <row r="23">
          <cell r="B23">
            <v>0.24</v>
          </cell>
          <cell r="C23" t="str">
            <v>環境保護暨職業安全衛生中心</v>
          </cell>
          <cell r="D23">
            <v>2</v>
          </cell>
          <cell r="E23">
            <v>0</v>
          </cell>
          <cell r="F23">
            <v>10</v>
          </cell>
          <cell r="G23">
            <v>0</v>
          </cell>
          <cell r="H23">
            <v>12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0.23</v>
          </cell>
          <cell r="C24" t="str">
            <v>出版中心</v>
          </cell>
          <cell r="D24">
            <v>4</v>
          </cell>
          <cell r="E24">
            <v>0</v>
          </cell>
          <cell r="F24">
            <v>33</v>
          </cell>
          <cell r="G24">
            <v>2</v>
          </cell>
          <cell r="H24">
            <v>37</v>
          </cell>
          <cell r="I24">
            <v>1</v>
          </cell>
          <cell r="J24">
            <v>2</v>
          </cell>
          <cell r="K24">
            <v>0</v>
          </cell>
          <cell r="L24" t="str">
            <v>※</v>
          </cell>
        </row>
        <row r="25">
          <cell r="B25">
            <v>0.45</v>
          </cell>
          <cell r="C25" t="str">
            <v>生物多樣性研究中心</v>
          </cell>
          <cell r="D25">
            <v>0</v>
          </cell>
          <cell r="E25">
            <v>0</v>
          </cell>
          <cell r="F25">
            <v>8</v>
          </cell>
          <cell r="G25">
            <v>0</v>
          </cell>
          <cell r="H25">
            <v>8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0.44</v>
          </cell>
          <cell r="C26" t="str">
            <v>生物技術研究中心</v>
          </cell>
          <cell r="D26">
            <v>0</v>
          </cell>
          <cell r="E26">
            <v>0</v>
          </cell>
          <cell r="F26">
            <v>28</v>
          </cell>
          <cell r="G26">
            <v>2</v>
          </cell>
          <cell r="H26">
            <v>28</v>
          </cell>
          <cell r="I26">
            <v>1</v>
          </cell>
          <cell r="J26">
            <v>2</v>
          </cell>
          <cell r="K26">
            <v>0</v>
          </cell>
        </row>
        <row r="27">
          <cell r="B27">
            <v>0.46</v>
          </cell>
          <cell r="C27" t="str">
            <v>臺大數學科學中心</v>
          </cell>
          <cell r="D27">
            <v>0</v>
          </cell>
          <cell r="E27">
            <v>0</v>
          </cell>
          <cell r="F27">
            <v>2</v>
          </cell>
          <cell r="G27">
            <v>0</v>
          </cell>
          <cell r="H27">
            <v>2</v>
          </cell>
          <cell r="I27">
            <v>0</v>
          </cell>
          <cell r="J27">
            <v>0</v>
          </cell>
          <cell r="K27">
            <v>0</v>
          </cell>
          <cell r="L27" t="str">
            <v>※</v>
          </cell>
        </row>
        <row r="28">
          <cell r="B28">
            <v>0.4</v>
          </cell>
          <cell r="C28" t="str">
            <v>進修推廣學院</v>
          </cell>
          <cell r="D28">
            <v>1</v>
          </cell>
          <cell r="E28">
            <v>0</v>
          </cell>
          <cell r="F28">
            <v>25</v>
          </cell>
          <cell r="G28">
            <v>1</v>
          </cell>
          <cell r="H28">
            <v>26</v>
          </cell>
          <cell r="I28">
            <v>1</v>
          </cell>
          <cell r="J28">
            <v>1</v>
          </cell>
          <cell r="K28">
            <v>0</v>
          </cell>
        </row>
        <row r="29">
          <cell r="B29">
            <v>0.51</v>
          </cell>
          <cell r="C29" t="str">
            <v>文學院</v>
          </cell>
          <cell r="D29">
            <v>290</v>
          </cell>
          <cell r="E29">
            <v>5</v>
          </cell>
          <cell r="F29">
            <v>685.5</v>
          </cell>
          <cell r="G29">
            <v>17</v>
          </cell>
          <cell r="H29">
            <v>975.5</v>
          </cell>
          <cell r="I29">
            <v>29</v>
          </cell>
          <cell r="J29">
            <v>22</v>
          </cell>
          <cell r="K29">
            <v>7</v>
          </cell>
          <cell r="L29" t="str">
            <v>※</v>
          </cell>
        </row>
        <row r="30">
          <cell r="B30">
            <v>0.52</v>
          </cell>
          <cell r="C30" t="str">
            <v>理學院</v>
          </cell>
          <cell r="D30">
            <v>254</v>
          </cell>
          <cell r="E30">
            <v>9</v>
          </cell>
          <cell r="F30">
            <v>878.5</v>
          </cell>
          <cell r="G30">
            <v>25</v>
          </cell>
          <cell r="H30">
            <v>1132.5</v>
          </cell>
          <cell r="I30">
            <v>34</v>
          </cell>
          <cell r="J30">
            <v>34</v>
          </cell>
          <cell r="K30">
            <v>0</v>
          </cell>
          <cell r="L30" t="str">
            <v>※</v>
          </cell>
        </row>
        <row r="31">
          <cell r="B31">
            <v>0.53</v>
          </cell>
          <cell r="C31" t="str">
            <v>社會科學院</v>
          </cell>
          <cell r="D31">
            <v>141</v>
          </cell>
          <cell r="E31">
            <v>1</v>
          </cell>
          <cell r="F31">
            <v>405.5</v>
          </cell>
          <cell r="G31">
            <v>13</v>
          </cell>
          <cell r="H31">
            <v>546.5</v>
          </cell>
          <cell r="I31">
            <v>16</v>
          </cell>
          <cell r="J31">
            <v>14</v>
          </cell>
          <cell r="K31">
            <v>2</v>
          </cell>
          <cell r="L31" t="str">
            <v>※</v>
          </cell>
        </row>
        <row r="32">
          <cell r="B32">
            <v>0.54</v>
          </cell>
          <cell r="C32" t="str">
            <v>醫學院</v>
          </cell>
          <cell r="D32">
            <v>496</v>
          </cell>
          <cell r="E32">
            <v>10</v>
          </cell>
          <cell r="F32">
            <v>1224</v>
          </cell>
          <cell r="G32">
            <v>42</v>
          </cell>
          <cell r="H32">
            <v>1720</v>
          </cell>
          <cell r="I32">
            <v>52</v>
          </cell>
          <cell r="J32">
            <v>52</v>
          </cell>
          <cell r="K32">
            <v>0</v>
          </cell>
          <cell r="L32" t="str">
            <v>※</v>
          </cell>
        </row>
        <row r="33">
          <cell r="B33">
            <v>0.55000000000000004</v>
          </cell>
          <cell r="C33" t="str">
            <v>工學院</v>
          </cell>
          <cell r="D33">
            <v>317</v>
          </cell>
          <cell r="E33">
            <v>4</v>
          </cell>
          <cell r="F33">
            <v>529</v>
          </cell>
          <cell r="G33">
            <v>22</v>
          </cell>
          <cell r="H33">
            <v>846</v>
          </cell>
          <cell r="I33">
            <v>25</v>
          </cell>
          <cell r="J33">
            <v>26</v>
          </cell>
          <cell r="K33">
            <v>0</v>
          </cell>
          <cell r="L33" t="str">
            <v>※</v>
          </cell>
        </row>
        <row r="34">
          <cell r="B34">
            <v>0.56000000000000005</v>
          </cell>
          <cell r="C34" t="str">
            <v>生物資源暨農學院</v>
          </cell>
          <cell r="D34">
            <v>290</v>
          </cell>
          <cell r="E34">
            <v>7</v>
          </cell>
          <cell r="F34">
            <v>576.5</v>
          </cell>
          <cell r="G34">
            <v>18.5</v>
          </cell>
          <cell r="H34">
            <v>866.5</v>
          </cell>
          <cell r="I34">
            <v>26</v>
          </cell>
          <cell r="J34">
            <v>25.5</v>
          </cell>
          <cell r="K34">
            <v>0.5</v>
          </cell>
          <cell r="L34" t="str">
            <v>※</v>
          </cell>
        </row>
        <row r="35">
          <cell r="B35">
            <v>0.56999999999999995</v>
          </cell>
          <cell r="C35" t="str">
            <v>管理學院</v>
          </cell>
          <cell r="D35">
            <v>123</v>
          </cell>
          <cell r="E35">
            <v>1</v>
          </cell>
          <cell r="F35">
            <v>331.5</v>
          </cell>
          <cell r="G35">
            <v>15</v>
          </cell>
          <cell r="H35">
            <v>454.5</v>
          </cell>
          <cell r="I35">
            <v>14</v>
          </cell>
          <cell r="J35">
            <v>16</v>
          </cell>
          <cell r="K35">
            <v>0</v>
          </cell>
          <cell r="L35" t="str">
            <v>※</v>
          </cell>
        </row>
        <row r="36">
          <cell r="B36">
            <v>0.57999999999999996</v>
          </cell>
          <cell r="C36" t="str">
            <v>公共衛生學院</v>
          </cell>
          <cell r="D36">
            <v>59</v>
          </cell>
          <cell r="E36">
            <v>2</v>
          </cell>
          <cell r="F36">
            <v>220</v>
          </cell>
          <cell r="G36">
            <v>6</v>
          </cell>
          <cell r="H36">
            <v>279</v>
          </cell>
          <cell r="I36">
            <v>8</v>
          </cell>
          <cell r="J36">
            <v>8</v>
          </cell>
          <cell r="K36">
            <v>0</v>
          </cell>
          <cell r="L36" t="str">
            <v>※</v>
          </cell>
        </row>
        <row r="37">
          <cell r="B37">
            <v>0.59</v>
          </cell>
          <cell r="C37" t="str">
            <v>電機資訊學院</v>
          </cell>
          <cell r="D37">
            <v>178</v>
          </cell>
          <cell r="E37">
            <v>8</v>
          </cell>
          <cell r="F37">
            <v>578.5</v>
          </cell>
          <cell r="G37">
            <v>17</v>
          </cell>
          <cell r="H37">
            <v>756.5</v>
          </cell>
          <cell r="I37">
            <v>23</v>
          </cell>
          <cell r="J37">
            <v>25</v>
          </cell>
          <cell r="K37">
            <v>0</v>
          </cell>
          <cell r="L37" t="str">
            <v>※</v>
          </cell>
        </row>
        <row r="38">
          <cell r="B38">
            <v>0.6</v>
          </cell>
          <cell r="C38" t="str">
            <v>法律學院</v>
          </cell>
          <cell r="D38">
            <v>47</v>
          </cell>
          <cell r="E38">
            <v>2</v>
          </cell>
          <cell r="F38">
            <v>146.5</v>
          </cell>
          <cell r="G38">
            <v>4</v>
          </cell>
          <cell r="H38">
            <v>193.5</v>
          </cell>
          <cell r="I38">
            <v>6</v>
          </cell>
          <cell r="J38">
            <v>6</v>
          </cell>
          <cell r="K38">
            <v>0</v>
          </cell>
          <cell r="L38" t="str">
            <v>※</v>
          </cell>
        </row>
        <row r="39">
          <cell r="B39">
            <v>0.61</v>
          </cell>
          <cell r="C39" t="str">
            <v>生命科學院</v>
          </cell>
          <cell r="D39">
            <v>101</v>
          </cell>
          <cell r="E39">
            <v>0</v>
          </cell>
          <cell r="F39">
            <v>173</v>
          </cell>
          <cell r="G39">
            <v>6.5</v>
          </cell>
          <cell r="H39">
            <v>274</v>
          </cell>
          <cell r="I39">
            <v>8</v>
          </cell>
          <cell r="J39">
            <v>6.5</v>
          </cell>
          <cell r="K39">
            <v>1.5</v>
          </cell>
          <cell r="L39" t="str">
            <v>※</v>
          </cell>
        </row>
        <row r="40">
          <cell r="B40" t="str">
            <v>0.A2</v>
          </cell>
          <cell r="C40" t="str">
            <v>系統生物學研究中心</v>
          </cell>
          <cell r="D40">
            <v>0</v>
          </cell>
          <cell r="E40">
            <v>0</v>
          </cell>
          <cell r="F40">
            <v>1</v>
          </cell>
          <cell r="G40">
            <v>0</v>
          </cell>
          <cell r="H40">
            <v>1</v>
          </cell>
          <cell r="I40">
            <v>0</v>
          </cell>
          <cell r="J40">
            <v>0</v>
          </cell>
          <cell r="K40">
            <v>0</v>
          </cell>
        </row>
        <row r="41">
          <cell r="B41" t="str">
            <v>0.B5</v>
          </cell>
          <cell r="C41" t="str">
            <v>氣候天氣災害研究中心</v>
          </cell>
          <cell r="D41">
            <v>0</v>
          </cell>
          <cell r="E41">
            <v>0</v>
          </cell>
          <cell r="F41">
            <v>40</v>
          </cell>
          <cell r="G41">
            <v>3</v>
          </cell>
          <cell r="H41">
            <v>40</v>
          </cell>
          <cell r="I41">
            <v>1</v>
          </cell>
          <cell r="J41">
            <v>3</v>
          </cell>
          <cell r="K41">
            <v>0</v>
          </cell>
          <cell r="L41" t="str">
            <v>※</v>
          </cell>
        </row>
        <row r="42">
          <cell r="B42" t="str">
            <v>0.F7</v>
          </cell>
          <cell r="C42" t="str">
            <v>基因體暨精準醫學研究中心</v>
          </cell>
          <cell r="D42">
            <v>0</v>
          </cell>
          <cell r="E42">
            <v>0</v>
          </cell>
          <cell r="F42">
            <v>22</v>
          </cell>
          <cell r="G42">
            <v>1</v>
          </cell>
          <cell r="H42">
            <v>22</v>
          </cell>
          <cell r="I42">
            <v>1</v>
          </cell>
          <cell r="J42">
            <v>1</v>
          </cell>
          <cell r="K42">
            <v>0</v>
          </cell>
        </row>
        <row r="43">
          <cell r="B43" t="str">
            <v>0.G2</v>
          </cell>
          <cell r="C43" t="str">
            <v>新興物質與前瞻元件科技研究中心</v>
          </cell>
          <cell r="D43">
            <v>0</v>
          </cell>
          <cell r="E43">
            <v>0</v>
          </cell>
          <cell r="F43">
            <v>5</v>
          </cell>
          <cell r="G43">
            <v>0</v>
          </cell>
          <cell r="H43">
            <v>5</v>
          </cell>
          <cell r="I43">
            <v>0</v>
          </cell>
          <cell r="J43">
            <v>0</v>
          </cell>
          <cell r="K43">
            <v>0</v>
          </cell>
        </row>
        <row r="44">
          <cell r="B44" t="str">
            <v>0.G4</v>
          </cell>
          <cell r="C44" t="str">
            <v>科技政策與產業發展研究中心</v>
          </cell>
          <cell r="D44">
            <v>0</v>
          </cell>
          <cell r="E44">
            <v>0</v>
          </cell>
          <cell r="F44">
            <v>3</v>
          </cell>
          <cell r="G44">
            <v>0</v>
          </cell>
          <cell r="H44">
            <v>3</v>
          </cell>
          <cell r="I44">
            <v>0</v>
          </cell>
          <cell r="J44">
            <v>0</v>
          </cell>
          <cell r="K44">
            <v>0</v>
          </cell>
          <cell r="L44" t="str">
            <v>※</v>
          </cell>
        </row>
        <row r="45">
          <cell r="B45" t="str">
            <v>0.F9</v>
          </cell>
          <cell r="C45" t="str">
            <v>資訊電子科技整合研究中心</v>
          </cell>
          <cell r="D45">
            <v>0</v>
          </cell>
          <cell r="E45">
            <v>0</v>
          </cell>
          <cell r="F45">
            <v>14</v>
          </cell>
          <cell r="G45">
            <v>0</v>
          </cell>
          <cell r="H45">
            <v>14</v>
          </cell>
          <cell r="I45">
            <v>0</v>
          </cell>
          <cell r="J45">
            <v>0</v>
          </cell>
          <cell r="K45">
            <v>0</v>
          </cell>
          <cell r="L45" t="str">
            <v>※</v>
          </cell>
        </row>
        <row r="46">
          <cell r="B46" t="str">
            <v>0.A9</v>
          </cell>
          <cell r="C46" t="str">
            <v>藝文中心</v>
          </cell>
          <cell r="D46">
            <v>0</v>
          </cell>
          <cell r="E46">
            <v>0</v>
          </cell>
          <cell r="F46">
            <v>11</v>
          </cell>
          <cell r="G46">
            <v>0</v>
          </cell>
          <cell r="H46">
            <v>11</v>
          </cell>
          <cell r="I46">
            <v>0</v>
          </cell>
          <cell r="J46">
            <v>0</v>
          </cell>
          <cell r="K46">
            <v>0</v>
          </cell>
          <cell r="L46" t="str">
            <v>※</v>
          </cell>
        </row>
        <row r="47">
          <cell r="B47" t="str">
            <v>0.A4</v>
          </cell>
          <cell r="C47" t="str">
            <v>數位人文研究中心</v>
          </cell>
          <cell r="D47">
            <v>0</v>
          </cell>
          <cell r="E47">
            <v>0</v>
          </cell>
          <cell r="F47">
            <v>8</v>
          </cell>
          <cell r="G47">
            <v>0</v>
          </cell>
          <cell r="H47">
            <v>8</v>
          </cell>
          <cell r="I47">
            <v>0</v>
          </cell>
          <cell r="J47">
            <v>0</v>
          </cell>
          <cell r="K47">
            <v>0</v>
          </cell>
        </row>
        <row r="48">
          <cell r="B48" t="str">
            <v>0.G3</v>
          </cell>
          <cell r="C48" t="str">
            <v>梁次震宇宙學與粒子天文物理學中心</v>
          </cell>
          <cell r="D48">
            <v>0</v>
          </cell>
          <cell r="E48">
            <v>0</v>
          </cell>
          <cell r="F48">
            <v>5</v>
          </cell>
          <cell r="G48">
            <v>0</v>
          </cell>
          <cell r="H48">
            <v>5</v>
          </cell>
          <cell r="I48">
            <v>0</v>
          </cell>
          <cell r="J48">
            <v>0</v>
          </cell>
          <cell r="K48">
            <v>0</v>
          </cell>
        </row>
        <row r="49">
          <cell r="B49" t="str">
            <v>0.C1</v>
          </cell>
          <cell r="C49" t="str">
            <v>統計教學中心</v>
          </cell>
          <cell r="D49">
            <v>0</v>
          </cell>
          <cell r="E49">
            <v>0</v>
          </cell>
          <cell r="F49">
            <v>6</v>
          </cell>
          <cell r="G49">
            <v>0</v>
          </cell>
          <cell r="H49">
            <v>6</v>
          </cell>
          <cell r="I49">
            <v>0</v>
          </cell>
          <cell r="J49">
            <v>0</v>
          </cell>
          <cell r="K49">
            <v>0</v>
          </cell>
        </row>
        <row r="50">
          <cell r="B50" t="str">
            <v>0.H1</v>
          </cell>
          <cell r="C50" t="str">
            <v>生命教育研發育成中心</v>
          </cell>
          <cell r="D50">
            <v>0</v>
          </cell>
          <cell r="E50">
            <v>0</v>
          </cell>
          <cell r="F50">
            <v>8</v>
          </cell>
          <cell r="G50">
            <v>0</v>
          </cell>
          <cell r="H50">
            <v>8</v>
          </cell>
          <cell r="I50">
            <v>0</v>
          </cell>
          <cell r="J50">
            <v>0</v>
          </cell>
          <cell r="K50">
            <v>0</v>
          </cell>
        </row>
        <row r="51">
          <cell r="B51" t="str">
            <v>0.H3</v>
          </cell>
          <cell r="C51" t="str">
            <v>台成幹細胞治療中心</v>
          </cell>
          <cell r="D51">
            <v>0</v>
          </cell>
          <cell r="E51">
            <v>0</v>
          </cell>
          <cell r="F51">
            <v>34</v>
          </cell>
          <cell r="G51">
            <v>1</v>
          </cell>
          <cell r="H51">
            <v>34</v>
          </cell>
          <cell r="I51">
            <v>1</v>
          </cell>
          <cell r="J51">
            <v>1</v>
          </cell>
          <cell r="K51">
            <v>0</v>
          </cell>
        </row>
        <row r="52">
          <cell r="B52" t="str">
            <v>0.H2</v>
          </cell>
          <cell r="C52" t="str">
            <v>科學教育發展中心</v>
          </cell>
          <cell r="D52">
            <v>0</v>
          </cell>
          <cell r="E52">
            <v>0</v>
          </cell>
          <cell r="F52">
            <v>14</v>
          </cell>
          <cell r="G52">
            <v>0</v>
          </cell>
          <cell r="H52">
            <v>14</v>
          </cell>
          <cell r="I52">
            <v>0</v>
          </cell>
          <cell r="J52">
            <v>0</v>
          </cell>
          <cell r="K52">
            <v>0</v>
          </cell>
        </row>
        <row r="53">
          <cell r="B53">
            <v>0.48</v>
          </cell>
          <cell r="C53" t="str">
            <v>人工智慧與機器人研究中心</v>
          </cell>
          <cell r="D53">
            <v>0</v>
          </cell>
          <cell r="E53">
            <v>0</v>
          </cell>
          <cell r="F53">
            <v>8</v>
          </cell>
          <cell r="G53">
            <v>0</v>
          </cell>
          <cell r="H53">
            <v>8</v>
          </cell>
          <cell r="I53">
            <v>0</v>
          </cell>
          <cell r="J53">
            <v>0</v>
          </cell>
          <cell r="K53">
            <v>0</v>
          </cell>
        </row>
        <row r="54">
          <cell r="B54" t="str">
            <v>0.M5</v>
          </cell>
          <cell r="C54" t="str">
            <v>學程生物技術學程</v>
          </cell>
          <cell r="D54">
            <v>0</v>
          </cell>
          <cell r="E54">
            <v>0</v>
          </cell>
          <cell r="F54">
            <v>16</v>
          </cell>
          <cell r="G54">
            <v>0</v>
          </cell>
          <cell r="H54">
            <v>16</v>
          </cell>
          <cell r="I54">
            <v>0</v>
          </cell>
          <cell r="J54">
            <v>0</v>
          </cell>
          <cell r="K54">
            <v>0</v>
          </cell>
        </row>
        <row r="55">
          <cell r="B55">
            <v>0.8</v>
          </cell>
          <cell r="C55" t="str">
            <v>學校分部總辦事處</v>
          </cell>
          <cell r="D55">
            <v>0</v>
          </cell>
          <cell r="E55">
            <v>0</v>
          </cell>
          <cell r="F55">
            <v>4</v>
          </cell>
          <cell r="G55">
            <v>1</v>
          </cell>
          <cell r="H55">
            <v>4</v>
          </cell>
          <cell r="I55">
            <v>0</v>
          </cell>
          <cell r="J55">
            <v>1</v>
          </cell>
          <cell r="K55">
            <v>0</v>
          </cell>
        </row>
        <row r="56">
          <cell r="B56">
            <v>0.06</v>
          </cell>
          <cell r="C56" t="str">
            <v>稽核室</v>
          </cell>
          <cell r="D56">
            <v>0</v>
          </cell>
          <cell r="E56">
            <v>0</v>
          </cell>
          <cell r="F56">
            <v>1</v>
          </cell>
          <cell r="G56">
            <v>0</v>
          </cell>
          <cell r="H56">
            <v>1</v>
          </cell>
          <cell r="I56">
            <v>0</v>
          </cell>
          <cell r="J56">
            <v>0</v>
          </cell>
          <cell r="K56">
            <v>0</v>
          </cell>
        </row>
        <row r="57">
          <cell r="B57" t="str">
            <v>0.I7</v>
          </cell>
          <cell r="C57" t="str">
            <v>氣候變遷與永續發展研究中心</v>
          </cell>
          <cell r="D57">
            <v>0</v>
          </cell>
          <cell r="E57">
            <v>0</v>
          </cell>
          <cell r="F57">
            <v>33</v>
          </cell>
          <cell r="G57">
            <v>0</v>
          </cell>
          <cell r="H57">
            <v>33</v>
          </cell>
          <cell r="I57">
            <v>1</v>
          </cell>
          <cell r="J57">
            <v>0</v>
          </cell>
          <cell r="K57">
            <v>1</v>
          </cell>
          <cell r="L57" t="str">
            <v>※</v>
          </cell>
        </row>
        <row r="58">
          <cell r="B58" t="str">
            <v>0.K3</v>
          </cell>
          <cell r="C58" t="str">
            <v>食品安全中心</v>
          </cell>
          <cell r="D58">
            <v>0</v>
          </cell>
          <cell r="E58">
            <v>0</v>
          </cell>
          <cell r="F58">
            <v>1</v>
          </cell>
          <cell r="G58">
            <v>0</v>
          </cell>
          <cell r="H58">
            <v>1</v>
          </cell>
          <cell r="I58">
            <v>0</v>
          </cell>
          <cell r="J58">
            <v>0</v>
          </cell>
          <cell r="K58">
            <v>0</v>
          </cell>
        </row>
        <row r="59">
          <cell r="B59" t="str">
            <v>0.L4</v>
          </cell>
          <cell r="C59" t="str">
            <v>國立臺灣大學系統</v>
          </cell>
          <cell r="D59">
            <v>0</v>
          </cell>
          <cell r="E59">
            <v>0</v>
          </cell>
          <cell r="F59">
            <v>3</v>
          </cell>
          <cell r="G59">
            <v>0</v>
          </cell>
          <cell r="H59">
            <v>3</v>
          </cell>
          <cell r="I59">
            <v>0</v>
          </cell>
          <cell r="J59">
            <v>0</v>
          </cell>
          <cell r="K59">
            <v>0</v>
          </cell>
          <cell r="L59" t="str">
            <v>※</v>
          </cell>
        </row>
        <row r="60">
          <cell r="B60" t="str">
            <v>0.L9</v>
          </cell>
          <cell r="C60" t="str">
            <v>人工智慧技術暨全幅健康照護聯合研究中心</v>
          </cell>
          <cell r="D60">
            <v>0</v>
          </cell>
          <cell r="E60">
            <v>0</v>
          </cell>
          <cell r="F60">
            <v>11</v>
          </cell>
          <cell r="G60">
            <v>0</v>
          </cell>
          <cell r="H60">
            <v>11</v>
          </cell>
          <cell r="I60">
            <v>0</v>
          </cell>
          <cell r="J60">
            <v>0</v>
          </cell>
          <cell r="K60">
            <v>0</v>
          </cell>
        </row>
        <row r="61">
          <cell r="B61" t="str">
            <v>0.H4</v>
          </cell>
          <cell r="C61" t="str">
            <v>臺灣歐洲聯盟中心</v>
          </cell>
          <cell r="D61">
            <v>0</v>
          </cell>
          <cell r="E61">
            <v>0</v>
          </cell>
          <cell r="F61">
            <v>3</v>
          </cell>
          <cell r="G61">
            <v>0</v>
          </cell>
          <cell r="H61">
            <v>3</v>
          </cell>
          <cell r="I61">
            <v>0</v>
          </cell>
          <cell r="J61">
            <v>0</v>
          </cell>
          <cell r="K61">
            <v>0</v>
          </cell>
        </row>
        <row r="62">
          <cell r="B62" t="str">
            <v>0.H5</v>
          </cell>
          <cell r="C62" t="str">
            <v>永齡健康研究院</v>
          </cell>
          <cell r="D62">
            <v>0</v>
          </cell>
          <cell r="E62">
            <v>0</v>
          </cell>
          <cell r="F62">
            <v>5</v>
          </cell>
          <cell r="G62">
            <v>0</v>
          </cell>
          <cell r="H62">
            <v>5</v>
          </cell>
          <cell r="I62">
            <v>0</v>
          </cell>
          <cell r="J62">
            <v>0</v>
          </cell>
          <cell r="K62">
            <v>0</v>
          </cell>
          <cell r="L62" t="str">
            <v>※</v>
          </cell>
        </row>
        <row r="63">
          <cell r="B63" t="str">
            <v>0.H6</v>
          </cell>
          <cell r="C63" t="str">
            <v>量子科學與工程研究中心</v>
          </cell>
          <cell r="D63">
            <v>0</v>
          </cell>
          <cell r="E63">
            <v>0</v>
          </cell>
          <cell r="F63">
            <v>1</v>
          </cell>
          <cell r="G63">
            <v>0</v>
          </cell>
          <cell r="H63">
            <v>1</v>
          </cell>
          <cell r="I63">
            <v>0</v>
          </cell>
          <cell r="J63">
            <v>0</v>
          </cell>
          <cell r="K63">
            <v>0</v>
          </cell>
        </row>
        <row r="64">
          <cell r="B64" t="str">
            <v>0.K8</v>
          </cell>
          <cell r="C64" t="str">
            <v>實驗動物資源中心</v>
          </cell>
          <cell r="D64">
            <v>0</v>
          </cell>
          <cell r="E64">
            <v>0</v>
          </cell>
          <cell r="F64">
            <v>17</v>
          </cell>
          <cell r="G64">
            <v>1</v>
          </cell>
          <cell r="H64">
            <v>17</v>
          </cell>
          <cell r="I64">
            <v>1</v>
          </cell>
          <cell r="J64">
            <v>1</v>
          </cell>
          <cell r="K64">
            <v>0</v>
          </cell>
        </row>
        <row r="65">
          <cell r="B65" t="str">
            <v>0.K9</v>
          </cell>
          <cell r="C65" t="str">
            <v>校務研究辦公室</v>
          </cell>
          <cell r="D65">
            <v>0</v>
          </cell>
          <cell r="E65">
            <v>0</v>
          </cell>
          <cell r="F65">
            <v>3</v>
          </cell>
          <cell r="G65">
            <v>0</v>
          </cell>
          <cell r="H65">
            <v>3</v>
          </cell>
          <cell r="I65">
            <v>0</v>
          </cell>
          <cell r="J65">
            <v>0</v>
          </cell>
          <cell r="K65">
            <v>0</v>
          </cell>
        </row>
        <row r="66">
          <cell r="B66" t="str">
            <v>0.H9</v>
          </cell>
          <cell r="C66" t="str">
            <v>計量理論與應用研究中心</v>
          </cell>
          <cell r="D66">
            <v>0</v>
          </cell>
          <cell r="E66">
            <v>0</v>
          </cell>
          <cell r="F66">
            <v>29</v>
          </cell>
          <cell r="G66">
            <v>4</v>
          </cell>
          <cell r="H66">
            <v>29</v>
          </cell>
          <cell r="I66">
            <v>1</v>
          </cell>
          <cell r="J66">
            <v>4</v>
          </cell>
          <cell r="K66">
            <v>0</v>
          </cell>
          <cell r="L66" t="str">
            <v>※</v>
          </cell>
        </row>
        <row r="67">
          <cell r="B67">
            <v>0.25</v>
          </cell>
          <cell r="C67" t="str">
            <v>研究誠信辦公室</v>
          </cell>
          <cell r="D67">
            <v>0</v>
          </cell>
          <cell r="E67">
            <v>0</v>
          </cell>
          <cell r="F67">
            <v>1</v>
          </cell>
          <cell r="G67">
            <v>0</v>
          </cell>
          <cell r="H67">
            <v>1</v>
          </cell>
          <cell r="I67">
            <v>0</v>
          </cell>
          <cell r="J67">
            <v>0</v>
          </cell>
          <cell r="K67">
            <v>0</v>
          </cell>
        </row>
        <row r="68">
          <cell r="B68" t="str">
            <v>0.G5</v>
          </cell>
          <cell r="C68" t="str">
            <v>多媒體製作中心</v>
          </cell>
          <cell r="D68">
            <v>0</v>
          </cell>
          <cell r="E68">
            <v>0</v>
          </cell>
          <cell r="F68">
            <v>6</v>
          </cell>
          <cell r="G68">
            <v>0</v>
          </cell>
          <cell r="H68">
            <v>6</v>
          </cell>
          <cell r="I68">
            <v>0</v>
          </cell>
          <cell r="J68">
            <v>0</v>
          </cell>
          <cell r="K68">
            <v>0</v>
          </cell>
        </row>
        <row r="69">
          <cell r="B69" t="str">
            <v>0.J3</v>
          </cell>
          <cell r="C69" t="str">
            <v>健康資料研究中心</v>
          </cell>
          <cell r="D69">
            <v>0</v>
          </cell>
          <cell r="E69">
            <v>0</v>
          </cell>
          <cell r="F69">
            <v>8</v>
          </cell>
          <cell r="G69">
            <v>0</v>
          </cell>
          <cell r="H69">
            <v>8</v>
          </cell>
          <cell r="I69">
            <v>0</v>
          </cell>
          <cell r="J69">
            <v>0</v>
          </cell>
          <cell r="K69">
            <v>0</v>
          </cell>
        </row>
        <row r="70">
          <cell r="B70" t="str">
            <v>0.I6</v>
          </cell>
          <cell r="C70" t="str">
            <v>智慧機器人及自動化國際研究中心</v>
          </cell>
          <cell r="D70">
            <v>0</v>
          </cell>
          <cell r="E70">
            <v>0</v>
          </cell>
          <cell r="F70">
            <v>7</v>
          </cell>
          <cell r="G70">
            <v>0</v>
          </cell>
          <cell r="H70">
            <v>7</v>
          </cell>
          <cell r="I70">
            <v>0</v>
          </cell>
          <cell r="J70">
            <v>0</v>
          </cell>
          <cell r="K70">
            <v>0</v>
          </cell>
          <cell r="L70" t="str">
            <v>※</v>
          </cell>
        </row>
        <row r="71">
          <cell r="B71" t="str">
            <v>0.J2</v>
          </cell>
          <cell r="C71" t="str">
            <v>中國信託慈善基金會兒少暨家庭研究中心</v>
          </cell>
          <cell r="D71">
            <v>0</v>
          </cell>
          <cell r="E71">
            <v>0</v>
          </cell>
          <cell r="F71">
            <v>7</v>
          </cell>
          <cell r="G71">
            <v>0</v>
          </cell>
          <cell r="H71">
            <v>7</v>
          </cell>
          <cell r="I71">
            <v>0</v>
          </cell>
          <cell r="J71">
            <v>0</v>
          </cell>
          <cell r="K71">
            <v>0</v>
          </cell>
        </row>
        <row r="72">
          <cell r="B72" t="str">
            <v>0.I5</v>
          </cell>
          <cell r="C72" t="str">
            <v>智慧聯網創新研究中心</v>
          </cell>
          <cell r="D72">
            <v>0</v>
          </cell>
          <cell r="E72">
            <v>0</v>
          </cell>
          <cell r="F72">
            <v>19</v>
          </cell>
          <cell r="G72">
            <v>1</v>
          </cell>
          <cell r="H72">
            <v>19</v>
          </cell>
          <cell r="I72">
            <v>1</v>
          </cell>
          <cell r="J72">
            <v>1</v>
          </cell>
          <cell r="K72">
            <v>0</v>
          </cell>
        </row>
        <row r="73">
          <cell r="B73" t="str">
            <v>0.A6</v>
          </cell>
          <cell r="C73" t="str">
            <v>分子生醫影像研究中心</v>
          </cell>
          <cell r="D73">
            <v>0</v>
          </cell>
          <cell r="E73">
            <v>0</v>
          </cell>
          <cell r="F73">
            <v>6</v>
          </cell>
          <cell r="G73">
            <v>0</v>
          </cell>
          <cell r="H73">
            <v>6</v>
          </cell>
          <cell r="I73">
            <v>0</v>
          </cell>
          <cell r="J73">
            <v>0</v>
          </cell>
          <cell r="K73">
            <v>0</v>
          </cell>
        </row>
        <row r="74">
          <cell r="B74" t="str">
            <v>0.I9</v>
          </cell>
          <cell r="C74" t="str">
            <v>理論科學研究中心</v>
          </cell>
          <cell r="D74">
            <v>0</v>
          </cell>
          <cell r="E74">
            <v>0</v>
          </cell>
          <cell r="F74">
            <v>6</v>
          </cell>
          <cell r="G74">
            <v>0</v>
          </cell>
          <cell r="H74">
            <v>6</v>
          </cell>
          <cell r="I74">
            <v>0</v>
          </cell>
          <cell r="J74">
            <v>0</v>
          </cell>
          <cell r="K74">
            <v>0</v>
          </cell>
        </row>
        <row r="75">
          <cell r="B75" t="str">
            <v>0.J4</v>
          </cell>
          <cell r="C75" t="str">
            <v>海洋中心</v>
          </cell>
          <cell r="D75">
            <v>0</v>
          </cell>
          <cell r="E75">
            <v>0</v>
          </cell>
          <cell r="F75">
            <v>22</v>
          </cell>
          <cell r="G75">
            <v>0</v>
          </cell>
          <cell r="H75">
            <v>22</v>
          </cell>
          <cell r="I75">
            <v>1</v>
          </cell>
          <cell r="J75">
            <v>0</v>
          </cell>
          <cell r="K75">
            <v>1</v>
          </cell>
        </row>
        <row r="76">
          <cell r="B76" t="str">
            <v>0.J8</v>
          </cell>
          <cell r="C76" t="str">
            <v>台積電-臺灣大學聯合研發中心</v>
          </cell>
          <cell r="D76">
            <v>0</v>
          </cell>
          <cell r="E76">
            <v>0</v>
          </cell>
          <cell r="F76">
            <v>14</v>
          </cell>
          <cell r="G76">
            <v>1</v>
          </cell>
          <cell r="H76">
            <v>14</v>
          </cell>
          <cell r="I76">
            <v>0</v>
          </cell>
          <cell r="J76">
            <v>1</v>
          </cell>
          <cell r="K76">
            <v>0</v>
          </cell>
        </row>
        <row r="77">
          <cell r="B77" t="str">
            <v>0.J9</v>
          </cell>
          <cell r="C77" t="str">
            <v>聯發科技-臺大創新研究中心</v>
          </cell>
          <cell r="D77">
            <v>0</v>
          </cell>
          <cell r="E77">
            <v>0</v>
          </cell>
          <cell r="F77">
            <v>1</v>
          </cell>
          <cell r="G77">
            <v>0</v>
          </cell>
          <cell r="H77">
            <v>1</v>
          </cell>
          <cell r="I77">
            <v>0</v>
          </cell>
          <cell r="J77">
            <v>0</v>
          </cell>
          <cell r="K77">
            <v>0</v>
          </cell>
        </row>
        <row r="78">
          <cell r="B78" t="str">
            <v>0.C5</v>
          </cell>
          <cell r="C78" t="str">
            <v>光電創新研究中心</v>
          </cell>
          <cell r="D78">
            <v>0</v>
          </cell>
          <cell r="E78">
            <v>0</v>
          </cell>
          <cell r="F78">
            <v>1</v>
          </cell>
          <cell r="G78">
            <v>0</v>
          </cell>
          <cell r="H78">
            <v>1</v>
          </cell>
          <cell r="I78">
            <v>0</v>
          </cell>
          <cell r="J78">
            <v>0</v>
          </cell>
          <cell r="K78">
            <v>0</v>
          </cell>
        </row>
        <row r="79">
          <cell r="B79" t="str">
            <v>0.K1</v>
          </cell>
          <cell r="C79" t="str">
            <v>創意創業中心</v>
          </cell>
          <cell r="D79">
            <v>0</v>
          </cell>
          <cell r="E79">
            <v>0</v>
          </cell>
          <cell r="F79">
            <v>10</v>
          </cell>
          <cell r="G79">
            <v>0</v>
          </cell>
          <cell r="H79">
            <v>10</v>
          </cell>
          <cell r="I79">
            <v>0</v>
          </cell>
          <cell r="J79">
            <v>0</v>
          </cell>
          <cell r="K79">
            <v>0</v>
          </cell>
        </row>
        <row r="80">
          <cell r="B80" t="str">
            <v>0.K5</v>
          </cell>
          <cell r="C80" t="str">
            <v>國家理論科學研究中心</v>
          </cell>
          <cell r="D80">
            <v>0</v>
          </cell>
          <cell r="E80">
            <v>0</v>
          </cell>
          <cell r="F80">
            <v>46</v>
          </cell>
          <cell r="G80">
            <v>1</v>
          </cell>
          <cell r="H80">
            <v>46</v>
          </cell>
          <cell r="I80">
            <v>1</v>
          </cell>
          <cell r="J80">
            <v>1</v>
          </cell>
          <cell r="K80">
            <v>0</v>
          </cell>
          <cell r="L80" t="str">
            <v>※</v>
          </cell>
        </row>
        <row r="81">
          <cell r="B81" t="str">
            <v>0.K6</v>
          </cell>
          <cell r="C81" t="str">
            <v>創新設計學院</v>
          </cell>
          <cell r="D81">
            <v>0</v>
          </cell>
          <cell r="E81">
            <v>0</v>
          </cell>
          <cell r="F81">
            <v>33</v>
          </cell>
          <cell r="G81">
            <v>0</v>
          </cell>
          <cell r="H81">
            <v>33</v>
          </cell>
          <cell r="I81">
            <v>1</v>
          </cell>
          <cell r="J81">
            <v>0</v>
          </cell>
          <cell r="K81">
            <v>1</v>
          </cell>
          <cell r="L81" t="str">
            <v>※</v>
          </cell>
        </row>
        <row r="82">
          <cell r="B82" t="str">
            <v>0.K7</v>
          </cell>
          <cell r="C82" t="str">
            <v>人文社會科學發展中心</v>
          </cell>
          <cell r="D82">
            <v>0</v>
          </cell>
          <cell r="E82">
            <v>0</v>
          </cell>
          <cell r="F82">
            <v>40.5</v>
          </cell>
          <cell r="G82">
            <v>2.5</v>
          </cell>
          <cell r="H82">
            <v>40.5</v>
          </cell>
          <cell r="I82">
            <v>1</v>
          </cell>
          <cell r="J82">
            <v>2.5</v>
          </cell>
          <cell r="K82">
            <v>0</v>
          </cell>
          <cell r="L82" t="str">
            <v>※</v>
          </cell>
        </row>
        <row r="83">
          <cell r="B83" t="str">
            <v>0.I1</v>
          </cell>
          <cell r="C83" t="str">
            <v>工研院合設奈米科技研究中心</v>
          </cell>
          <cell r="D83">
            <v>0</v>
          </cell>
          <cell r="E83">
            <v>0</v>
          </cell>
          <cell r="F83">
            <v>1</v>
          </cell>
          <cell r="G83">
            <v>0</v>
          </cell>
          <cell r="H83">
            <v>1</v>
          </cell>
          <cell r="I83">
            <v>0</v>
          </cell>
          <cell r="J83">
            <v>0</v>
          </cell>
          <cell r="K83">
            <v>0</v>
          </cell>
        </row>
        <row r="84">
          <cell r="B84">
            <v>0.72</v>
          </cell>
          <cell r="C84" t="str">
            <v>國際學院籌備辦公室</v>
          </cell>
          <cell r="D84">
            <v>0</v>
          </cell>
          <cell r="E84">
            <v>0</v>
          </cell>
          <cell r="F84">
            <v>4</v>
          </cell>
          <cell r="G84">
            <v>0</v>
          </cell>
          <cell r="H84">
            <v>4</v>
          </cell>
          <cell r="I84">
            <v>0</v>
          </cell>
          <cell r="J84">
            <v>0</v>
          </cell>
          <cell r="K84">
            <v>0</v>
          </cell>
        </row>
        <row r="85">
          <cell r="B85" t="str">
            <v>0.B1</v>
          </cell>
          <cell r="C85" t="str">
            <v>人文社會高等研究院</v>
          </cell>
          <cell r="D85">
            <v>0</v>
          </cell>
          <cell r="E85">
            <v>0</v>
          </cell>
          <cell r="F85">
            <v>1</v>
          </cell>
          <cell r="G85">
            <v>0</v>
          </cell>
          <cell r="H85">
            <v>1</v>
          </cell>
          <cell r="I85">
            <v>0</v>
          </cell>
          <cell r="J85">
            <v>0</v>
          </cell>
          <cell r="K85">
            <v>0</v>
          </cell>
          <cell r="L85" t="str">
            <v>※</v>
          </cell>
        </row>
        <row r="86">
          <cell r="B86" t="str">
            <v>0.G9</v>
          </cell>
          <cell r="C86" t="str">
            <v>智慧生活科技整合與創新研究中心</v>
          </cell>
          <cell r="D86">
            <v>0</v>
          </cell>
          <cell r="E86">
            <v>0</v>
          </cell>
          <cell r="F86">
            <v>7</v>
          </cell>
          <cell r="G86">
            <v>0</v>
          </cell>
          <cell r="H86">
            <v>7</v>
          </cell>
          <cell r="I86">
            <v>0</v>
          </cell>
          <cell r="J86">
            <v>0</v>
          </cell>
          <cell r="K86">
            <v>0</v>
          </cell>
        </row>
        <row r="87">
          <cell r="B87" t="str">
            <v>0.I3</v>
          </cell>
          <cell r="C87" t="str">
            <v>發育生物學與再生醫學研究中心</v>
          </cell>
          <cell r="D87">
            <v>0</v>
          </cell>
          <cell r="E87">
            <v>0</v>
          </cell>
          <cell r="F87">
            <v>1</v>
          </cell>
          <cell r="G87">
            <v>0</v>
          </cell>
          <cell r="H87">
            <v>1</v>
          </cell>
          <cell r="I87">
            <v>0</v>
          </cell>
          <cell r="J87">
            <v>0</v>
          </cell>
          <cell r="K87">
            <v>0</v>
          </cell>
        </row>
        <row r="88">
          <cell r="B88" t="str">
            <v>0.K4</v>
          </cell>
          <cell r="C88" t="str">
            <v>醫療器材研發中心</v>
          </cell>
          <cell r="D88">
            <v>0</v>
          </cell>
          <cell r="E88">
            <v>0</v>
          </cell>
          <cell r="F88">
            <v>1</v>
          </cell>
          <cell r="G88">
            <v>0</v>
          </cell>
          <cell r="H88">
            <v>1</v>
          </cell>
          <cell r="I88">
            <v>0</v>
          </cell>
          <cell r="J88">
            <v>0</v>
          </cell>
          <cell r="K88">
            <v>0</v>
          </cell>
        </row>
        <row r="89">
          <cell r="B89" t="str">
            <v>0.P3</v>
          </cell>
          <cell r="C89" t="str">
            <v>學程幹細胞與再生醫學學程</v>
          </cell>
          <cell r="D89">
            <v>0</v>
          </cell>
          <cell r="E89">
            <v>0</v>
          </cell>
          <cell r="F89">
            <v>1</v>
          </cell>
          <cell r="G89">
            <v>0</v>
          </cell>
          <cell r="H89">
            <v>1</v>
          </cell>
          <cell r="I89">
            <v>0</v>
          </cell>
          <cell r="J89">
            <v>0</v>
          </cell>
          <cell r="K89">
            <v>0</v>
          </cell>
        </row>
        <row r="90">
          <cell r="B90" t="str">
            <v>0.J1</v>
          </cell>
          <cell r="C90" t="str">
            <v>公共政策與法律研究中心</v>
          </cell>
          <cell r="D90">
            <v>0</v>
          </cell>
          <cell r="E90">
            <v>0</v>
          </cell>
          <cell r="F90">
            <v>3</v>
          </cell>
          <cell r="G90">
            <v>0</v>
          </cell>
          <cell r="H90">
            <v>3</v>
          </cell>
          <cell r="I90">
            <v>0</v>
          </cell>
          <cell r="J90">
            <v>0</v>
          </cell>
          <cell r="K90">
            <v>0</v>
          </cell>
          <cell r="L90" t="str">
            <v>※</v>
          </cell>
        </row>
        <row r="91">
          <cell r="C91" t="str">
            <v>以上合計</v>
          </cell>
          <cell r="D91">
            <v>2696</v>
          </cell>
          <cell r="E91">
            <v>62</v>
          </cell>
          <cell r="F91">
            <v>7771</v>
          </cell>
          <cell r="G91">
            <v>265.5</v>
          </cell>
          <cell r="H91">
            <v>10467</v>
          </cell>
          <cell r="I91">
            <v>314</v>
          </cell>
          <cell r="J91">
            <v>327.5</v>
          </cell>
          <cell r="K91">
            <v>0</v>
          </cell>
          <cell r="L91">
            <v>13.5</v>
          </cell>
        </row>
        <row r="92">
          <cell r="C92" t="str">
            <v>備註：
一、依本校106年11月21日第2972次行政會議決議，本表108年4月份總人數10467人，扣除員額凍結或列為出缺不補132人，應進用身障者310人，實際進用327人，足額進用。
二、依身心障礙者權益保護法規定，員工總人數每滿34人，應進用身心障礙者人數不得低於員工總人數3%。
三、進用重度以上身心障礙者，每進用1人以2人計。
四、從事部分工時工作之身心障礙者，其月領薪資達勞動基準法按月計酬之基本工資數額二分之一以上者，進用二人得以一人計入身心障礙者人數及員工總人數。
五、藍底為本月進用不足額、※為該單位有部分工時人員需扣減。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M261"/>
  <sheetViews>
    <sheetView tabSelected="1" view="pageBreakPreview" zoomScaleNormal="100" zoomScaleSheetLayoutView="100" workbookViewId="0">
      <pane ySplit="3" topLeftCell="A4" activePane="bottomLeft" state="frozen"/>
      <selection pane="bottomLeft" activeCell="D10" sqref="D10"/>
    </sheetView>
  </sheetViews>
  <sheetFormatPr defaultColWidth="8.77734375" defaultRowHeight="16.2"/>
  <cols>
    <col min="1" max="1" width="8.33203125" style="5" customWidth="1"/>
    <col min="2" max="2" width="3.77734375" style="35" customWidth="1"/>
    <col min="3" max="3" width="34.88671875" style="5" bestFit="1" customWidth="1"/>
    <col min="4" max="7" width="7.44140625" style="13" customWidth="1"/>
    <col min="8" max="10" width="9.77734375" style="13" customWidth="1"/>
    <col min="11" max="11" width="9.77734375" style="36" customWidth="1"/>
    <col min="12" max="13" width="12.109375" style="13" customWidth="1"/>
    <col min="14" max="16384" width="8.77734375" style="5"/>
  </cols>
  <sheetData>
    <row r="1" spans="1:13" s="3" customFormat="1" ht="18" customHeight="1">
      <c r="A1" s="1"/>
      <c r="B1" s="48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2"/>
    </row>
    <row r="2" spans="1:13">
      <c r="A2" s="4"/>
      <c r="B2" s="50" t="s">
        <v>1</v>
      </c>
      <c r="C2" s="51"/>
      <c r="D2" s="52" t="s">
        <v>2</v>
      </c>
      <c r="E2" s="52"/>
      <c r="F2" s="52" t="s">
        <v>3</v>
      </c>
      <c r="G2" s="52"/>
      <c r="H2" s="47" t="s">
        <v>4</v>
      </c>
      <c r="I2" s="47" t="s">
        <v>5</v>
      </c>
      <c r="J2" s="47" t="s">
        <v>6</v>
      </c>
      <c r="K2" s="53" t="s">
        <v>7</v>
      </c>
      <c r="L2" s="47" t="s">
        <v>8</v>
      </c>
      <c r="M2" s="47" t="s">
        <v>9</v>
      </c>
    </row>
    <row r="3" spans="1:13" s="8" customFormat="1" ht="106.95" customHeight="1">
      <c r="A3" s="6" t="s">
        <v>10</v>
      </c>
      <c r="B3" s="50"/>
      <c r="C3" s="51"/>
      <c r="D3" s="7" t="s">
        <v>11</v>
      </c>
      <c r="E3" s="7" t="s">
        <v>12</v>
      </c>
      <c r="F3" s="7" t="s">
        <v>13</v>
      </c>
      <c r="G3" s="7" t="s">
        <v>14</v>
      </c>
      <c r="H3" s="47"/>
      <c r="I3" s="47"/>
      <c r="J3" s="47"/>
      <c r="K3" s="53"/>
      <c r="L3" s="47"/>
      <c r="M3" s="47"/>
    </row>
    <row r="4" spans="1:13">
      <c r="A4" s="9">
        <v>0.01</v>
      </c>
      <c r="B4" s="10">
        <v>1</v>
      </c>
      <c r="C4" s="11" t="s">
        <v>15</v>
      </c>
      <c r="D4" s="12">
        <f>VLOOKUP(A:A,'[1]10804總表'!B:L,3,FALSE)</f>
        <v>1</v>
      </c>
      <c r="E4" s="12">
        <f>VLOOKUP(A:A,'[1]10804總表'!B:L,4,FALSE)</f>
        <v>0</v>
      </c>
      <c r="F4" s="12">
        <f>VLOOKUP(A:A,'[1]10804總表'!B:L,5,FALSE)</f>
        <v>0</v>
      </c>
      <c r="G4" s="12">
        <f>VLOOKUP(A:A,'[1]10804總表'!B:L,6,FALSE)</f>
        <v>0</v>
      </c>
      <c r="H4" s="12">
        <f>VLOOKUP(A:A,'[1]10804總表'!B:L,7,FALSE)</f>
        <v>1</v>
      </c>
      <c r="I4" s="12">
        <f>VLOOKUP(A:A,'[1]10804總表'!B:L,8,FALSE)</f>
        <v>0</v>
      </c>
      <c r="J4" s="12">
        <f>VLOOKUP(A:A,'[1]10804總表'!B:L,9,FALSE)</f>
        <v>0</v>
      </c>
      <c r="K4" s="12">
        <f>VLOOKUP(A:A,'[1]10804總表'!B:L,10,FALSE)</f>
        <v>0</v>
      </c>
      <c r="M4" s="5"/>
    </row>
    <row r="5" spans="1:13">
      <c r="A5" s="9">
        <v>0.03</v>
      </c>
      <c r="B5" s="14">
        <v>2</v>
      </c>
      <c r="C5" s="15" t="s">
        <v>16</v>
      </c>
      <c r="D5" s="12">
        <f>VLOOKUP(A:A,'[1]10804總表'!B:L,3,FALSE)</f>
        <v>1</v>
      </c>
      <c r="E5" s="12">
        <f>VLOOKUP(A:A,'[1]10804總表'!B:L,4,FALSE)</f>
        <v>0</v>
      </c>
      <c r="F5" s="12">
        <f>VLOOKUP(A:A,'[1]10804總表'!B:L,5,FALSE)</f>
        <v>27</v>
      </c>
      <c r="G5" s="12">
        <f>VLOOKUP(A:A,'[1]10804總表'!B:L,6,FALSE)</f>
        <v>1</v>
      </c>
      <c r="H5" s="12">
        <f>VLOOKUP(A:A,'[1]10804總表'!B:L,7,FALSE)</f>
        <v>28</v>
      </c>
      <c r="I5" s="12">
        <f>VLOOKUP(A:A,'[1]10804總表'!B:L,8,FALSE)</f>
        <v>1</v>
      </c>
      <c r="J5" s="12">
        <f>VLOOKUP(A:A,'[1]10804總表'!B:L,9,FALSE)</f>
        <v>1</v>
      </c>
      <c r="K5" s="12">
        <f>VLOOKUP(A:A,'[1]10804總表'!B:L,10,FALSE)</f>
        <v>0</v>
      </c>
      <c r="M5" s="16"/>
    </row>
    <row r="6" spans="1:13">
      <c r="A6" s="9">
        <v>0.04</v>
      </c>
      <c r="B6" s="14">
        <v>3</v>
      </c>
      <c r="C6" s="17" t="s">
        <v>17</v>
      </c>
      <c r="D6" s="12">
        <f>VLOOKUP(A:A,'[1]10804總表'!B:L,3,FALSE)</f>
        <v>1</v>
      </c>
      <c r="E6" s="12">
        <f>VLOOKUP(A:A,'[1]10804總表'!B:L,4,FALSE)</f>
        <v>0</v>
      </c>
      <c r="F6" s="12">
        <f>VLOOKUP(A:A,'[1]10804總表'!B:L,5,FALSE)</f>
        <v>13</v>
      </c>
      <c r="G6" s="12">
        <f>VLOOKUP(A:A,'[1]10804總表'!B:L,6,FALSE)</f>
        <v>0</v>
      </c>
      <c r="H6" s="12">
        <f>VLOOKUP(A:A,'[1]10804總表'!B:L,7,FALSE)</f>
        <v>14</v>
      </c>
      <c r="I6" s="12">
        <f>VLOOKUP(A:A,'[1]10804總表'!B:L,8,FALSE)</f>
        <v>0</v>
      </c>
      <c r="J6" s="12">
        <f>VLOOKUP(A:A,'[1]10804總表'!B:L,9,FALSE)</f>
        <v>0</v>
      </c>
      <c r="K6" s="12">
        <f>VLOOKUP(A:A,'[1]10804總表'!B:L,10,FALSE)</f>
        <v>0</v>
      </c>
      <c r="L6" s="18"/>
      <c r="M6" s="16"/>
    </row>
    <row r="7" spans="1:13">
      <c r="A7" s="9">
        <v>0.11</v>
      </c>
      <c r="B7" s="10">
        <v>4</v>
      </c>
      <c r="C7" s="11" t="s">
        <v>18</v>
      </c>
      <c r="D7" s="12">
        <f>VLOOKUP(A:A,'[1]10804總表'!B:L,3,FALSE)</f>
        <v>7</v>
      </c>
      <c r="E7" s="12">
        <f>VLOOKUP(A:A,'[1]10804總表'!B:L,4,FALSE)</f>
        <v>0</v>
      </c>
      <c r="F7" s="12">
        <f>VLOOKUP(A:A,'[1]10804總表'!B:L,5,FALSE)</f>
        <v>25.5</v>
      </c>
      <c r="G7" s="12">
        <f>VLOOKUP(A:A,'[1]10804總表'!B:L,6,FALSE)</f>
        <v>1</v>
      </c>
      <c r="H7" s="12">
        <f>VLOOKUP(A:A,'[1]10804總表'!B:L,7,FALSE)</f>
        <v>32.5</v>
      </c>
      <c r="I7" s="12">
        <f>VLOOKUP(A:A,'[1]10804總表'!B:L,8,FALSE)</f>
        <v>1</v>
      </c>
      <c r="J7" s="12">
        <f>VLOOKUP(A:A,'[1]10804總表'!B:L,9,FALSE)</f>
        <v>1</v>
      </c>
      <c r="K7" s="12">
        <f>VLOOKUP(A:A,'[1]10804總表'!B:L,10,FALSE)</f>
        <v>0</v>
      </c>
      <c r="L7" s="18"/>
      <c r="M7" s="5"/>
    </row>
    <row r="8" spans="1:13">
      <c r="A8" s="9">
        <v>0.12</v>
      </c>
      <c r="B8" s="14">
        <v>5</v>
      </c>
      <c r="C8" s="11" t="s">
        <v>19</v>
      </c>
      <c r="D8" s="12">
        <f>VLOOKUP(A:A,'[1]10804總表'!B:L,3,FALSE)</f>
        <v>34</v>
      </c>
      <c r="E8" s="12">
        <f>VLOOKUP(A:A,'[1]10804總表'!B:L,4,FALSE)</f>
        <v>1</v>
      </c>
      <c r="F8" s="12">
        <f>VLOOKUP(A:A,'[1]10804總表'!B:L,5,FALSE)</f>
        <v>115</v>
      </c>
      <c r="G8" s="12">
        <f>VLOOKUP(A:A,'[1]10804總表'!B:L,6,FALSE)</f>
        <v>4</v>
      </c>
      <c r="H8" s="12">
        <f>VLOOKUP(A:A,'[1]10804總表'!B:L,7,FALSE)</f>
        <v>149</v>
      </c>
      <c r="I8" s="12">
        <f>VLOOKUP(A:A,'[1]10804總表'!B:L,8,FALSE)</f>
        <v>4</v>
      </c>
      <c r="J8" s="12">
        <f>VLOOKUP(A:A,'[1]10804總表'!B:L,9,FALSE)</f>
        <v>5</v>
      </c>
      <c r="K8" s="12">
        <f>VLOOKUP(A:A,'[1]10804總表'!B:L,10,FALSE)</f>
        <v>0</v>
      </c>
      <c r="L8" s="18"/>
      <c r="M8" s="5"/>
    </row>
    <row r="9" spans="1:13">
      <c r="A9" s="9">
        <v>0.13</v>
      </c>
      <c r="B9" s="14">
        <v>6</v>
      </c>
      <c r="C9" s="11" t="s">
        <v>20</v>
      </c>
      <c r="D9" s="12">
        <f>VLOOKUP(A:A,'[1]10804總表'!B:L,3,FALSE)</f>
        <v>47</v>
      </c>
      <c r="E9" s="12">
        <f>VLOOKUP(A:A,'[1]10804總表'!B:L,4,FALSE)</f>
        <v>4</v>
      </c>
      <c r="F9" s="12">
        <f>VLOOKUP(A:A,'[1]10804總表'!B:L,5,FALSE)</f>
        <v>296.5</v>
      </c>
      <c r="G9" s="12">
        <f>VLOOKUP(A:A,'[1]10804總表'!B:L,6,FALSE)</f>
        <v>7</v>
      </c>
      <c r="H9" s="12">
        <f>VLOOKUP(A:A,'[1]10804總表'!B:L,7,FALSE)</f>
        <v>343.5</v>
      </c>
      <c r="I9" s="12">
        <f>VLOOKUP(A:A,'[1]10804總表'!B:L,8,FALSE)</f>
        <v>10</v>
      </c>
      <c r="J9" s="12">
        <f>VLOOKUP(A:A,'[1]10804總表'!B:L,9,FALSE)</f>
        <v>11</v>
      </c>
      <c r="K9" s="12">
        <f>VLOOKUP(A:A,'[1]10804總表'!B:L,10,FALSE)</f>
        <v>0</v>
      </c>
      <c r="M9" s="5"/>
    </row>
    <row r="10" spans="1:13">
      <c r="A10" s="9">
        <v>0.14000000000000001</v>
      </c>
      <c r="B10" s="14">
        <v>7</v>
      </c>
      <c r="C10" s="11" t="s">
        <v>21</v>
      </c>
      <c r="D10" s="12">
        <f>VLOOKUP(A:A,'[1]10804總表'!B:L,3,FALSE)</f>
        <v>95</v>
      </c>
      <c r="E10" s="12">
        <f>VLOOKUP(A:A,'[1]10804總表'!B:L,4,FALSE)</f>
        <v>2</v>
      </c>
      <c r="F10" s="12">
        <f>VLOOKUP(A:A,'[1]10804總表'!B:L,5,FALSE)</f>
        <v>266</v>
      </c>
      <c r="G10" s="12">
        <f>VLOOKUP(A:A,'[1]10804總表'!B:L,6,FALSE)</f>
        <v>25</v>
      </c>
      <c r="H10" s="12">
        <f>VLOOKUP(A:A,'[1]10804總表'!B:L,7,FALSE)</f>
        <v>361</v>
      </c>
      <c r="I10" s="12">
        <f>VLOOKUP(A:A,'[1]10804總表'!B:L,8,FALSE)</f>
        <v>11</v>
      </c>
      <c r="J10" s="12">
        <f>VLOOKUP(A:A,'[1]10804總表'!B:L,9,FALSE)</f>
        <v>27</v>
      </c>
      <c r="K10" s="12">
        <f>VLOOKUP(A:A,'[1]10804總表'!B:L,10,FALSE)</f>
        <v>0</v>
      </c>
      <c r="M10" s="5"/>
    </row>
    <row r="11" spans="1:13">
      <c r="A11" s="9">
        <v>0.15</v>
      </c>
      <c r="B11" s="14">
        <v>8</v>
      </c>
      <c r="C11" s="11" t="s">
        <v>22</v>
      </c>
      <c r="D11" s="12">
        <f>VLOOKUP(A:A,'[1]10804總表'!B:L,3,FALSE)</f>
        <v>3</v>
      </c>
      <c r="E11" s="12">
        <f>VLOOKUP(A:A,'[1]10804總表'!B:L,4,FALSE)</f>
        <v>0</v>
      </c>
      <c r="F11" s="12">
        <f>VLOOKUP(A:A,'[1]10804總表'!B:L,5,FALSE)</f>
        <v>45</v>
      </c>
      <c r="G11" s="12">
        <f>VLOOKUP(A:A,'[1]10804總表'!B:L,6,FALSE)</f>
        <v>3</v>
      </c>
      <c r="H11" s="12">
        <f>VLOOKUP(A:A,'[1]10804總表'!B:L,7,FALSE)</f>
        <v>48</v>
      </c>
      <c r="I11" s="12">
        <f>VLOOKUP(A:A,'[1]10804總表'!B:L,8,FALSE)</f>
        <v>1</v>
      </c>
      <c r="J11" s="12">
        <f>VLOOKUP(A:A,'[1]10804總表'!B:L,9,FALSE)</f>
        <v>3</v>
      </c>
      <c r="K11" s="12">
        <f>VLOOKUP(A:A,'[1]10804總表'!B:L,10,FALSE)</f>
        <v>0</v>
      </c>
      <c r="M11" s="5"/>
    </row>
    <row r="12" spans="1:13">
      <c r="A12" s="9">
        <v>0.17</v>
      </c>
      <c r="B12" s="14">
        <v>9</v>
      </c>
      <c r="C12" s="11" t="s">
        <v>23</v>
      </c>
      <c r="D12" s="12">
        <f>VLOOKUP(A:A,'[1]10804總表'!B:L,3,FALSE)</f>
        <v>1</v>
      </c>
      <c r="E12" s="12">
        <f>VLOOKUP(A:A,'[1]10804總表'!B:L,4,FALSE)</f>
        <v>0</v>
      </c>
      <c r="F12" s="12">
        <f>VLOOKUP(A:A,'[1]10804總表'!B:L,5,FALSE)</f>
        <v>45</v>
      </c>
      <c r="G12" s="12">
        <f>VLOOKUP(A:A,'[1]10804總表'!B:L,6,FALSE)</f>
        <v>2</v>
      </c>
      <c r="H12" s="12">
        <f>VLOOKUP(A:A,'[1]10804總表'!B:L,7,FALSE)</f>
        <v>46</v>
      </c>
      <c r="I12" s="12">
        <f>VLOOKUP(A:A,'[1]10804總表'!B:L,8,FALSE)</f>
        <v>1</v>
      </c>
      <c r="J12" s="12">
        <f>VLOOKUP(A:A,'[1]10804總表'!B:L,9,FALSE)</f>
        <v>2</v>
      </c>
      <c r="K12" s="12">
        <f>VLOOKUP(A:A,'[1]10804總表'!B:L,10,FALSE)</f>
        <v>0</v>
      </c>
      <c r="M12" s="5"/>
    </row>
    <row r="13" spans="1:13">
      <c r="A13" s="9">
        <v>0.18</v>
      </c>
      <c r="B13" s="14">
        <v>10</v>
      </c>
      <c r="C13" s="11" t="s">
        <v>24</v>
      </c>
      <c r="D13" s="12">
        <f>VLOOKUP(A:A,'[1]10804總表'!B:L,3,FALSE)</f>
        <v>0</v>
      </c>
      <c r="E13" s="12">
        <f>VLOOKUP(A:A,'[1]10804總表'!B:L,4,FALSE)</f>
        <v>0</v>
      </c>
      <c r="F13" s="12">
        <f>VLOOKUP(A:A,'[1]10804總表'!B:L,5,FALSE)</f>
        <v>10</v>
      </c>
      <c r="G13" s="12">
        <f>VLOOKUP(A:A,'[1]10804總表'!B:L,6,FALSE)</f>
        <v>0</v>
      </c>
      <c r="H13" s="12">
        <f>VLOOKUP(A:A,'[1]10804總表'!B:L,7,FALSE)</f>
        <v>10</v>
      </c>
      <c r="I13" s="12">
        <f>VLOOKUP(A:A,'[1]10804總表'!B:L,8,FALSE)</f>
        <v>0</v>
      </c>
      <c r="J13" s="12">
        <f>VLOOKUP(A:A,'[1]10804總表'!B:L,9,FALSE)</f>
        <v>0</v>
      </c>
      <c r="K13" s="12">
        <f>VLOOKUP(A:A,'[1]10804總表'!B:L,10,FALSE)</f>
        <v>0</v>
      </c>
      <c r="M13" s="5"/>
    </row>
    <row r="14" spans="1:13">
      <c r="A14" s="9">
        <v>0.19</v>
      </c>
      <c r="B14" s="44">
        <v>11</v>
      </c>
      <c r="C14" s="45" t="s">
        <v>25</v>
      </c>
      <c r="D14" s="19">
        <f>VLOOKUP(A:A,'[1]10804總表'!B:L,3,FALSE)</f>
        <v>91</v>
      </c>
      <c r="E14" s="19">
        <v>4</v>
      </c>
      <c r="F14" s="19">
        <f>VLOOKUP(A:A,'[1]10804總表'!B:L,5,FALSE)</f>
        <v>97</v>
      </c>
      <c r="G14" s="19">
        <f>VLOOKUP(A:A,'[1]10804總表'!B:L,6,FALSE)</f>
        <v>2</v>
      </c>
      <c r="H14" s="19">
        <f>VLOOKUP(A:A,'[1]10804總表'!B:L,7,FALSE)</f>
        <v>188</v>
      </c>
      <c r="I14" s="19">
        <f>VLOOKUP(A:A,'[1]10804總表'!B:L,8,FALSE)</f>
        <v>6</v>
      </c>
      <c r="J14" s="19">
        <v>6</v>
      </c>
      <c r="K14" s="19">
        <v>0</v>
      </c>
      <c r="L14" s="46"/>
      <c r="M14" s="5"/>
    </row>
    <row r="15" spans="1:13">
      <c r="A15" s="9">
        <v>0.2</v>
      </c>
      <c r="B15" s="14">
        <v>12</v>
      </c>
      <c r="C15" s="11" t="s">
        <v>27</v>
      </c>
      <c r="D15" s="12">
        <f>VLOOKUP(A:A,'[1]10804總表'!B:L,3,FALSE)</f>
        <v>25</v>
      </c>
      <c r="E15" s="12">
        <v>0</v>
      </c>
      <c r="F15" s="12">
        <f>VLOOKUP(A:A,'[1]10804總表'!B:L,5,FALSE)</f>
        <v>50</v>
      </c>
      <c r="G15" s="12">
        <f>VLOOKUP(A:A,'[1]10804總表'!B:L,6,FALSE)</f>
        <v>2</v>
      </c>
      <c r="H15" s="12">
        <f>VLOOKUP(A:A,'[1]10804總表'!B:L,7,FALSE)</f>
        <v>75</v>
      </c>
      <c r="I15" s="12">
        <f>VLOOKUP(A:A,'[1]10804總表'!B:L,8,FALSE)</f>
        <v>2</v>
      </c>
      <c r="J15" s="12">
        <v>2</v>
      </c>
      <c r="K15" s="12">
        <f>VLOOKUP(A:A,'[1]10804總表'!B:L,10,FALSE)</f>
        <v>0</v>
      </c>
      <c r="M15" s="5"/>
    </row>
    <row r="16" spans="1:13">
      <c r="A16" s="9">
        <v>0.21</v>
      </c>
      <c r="B16" s="14">
        <v>13</v>
      </c>
      <c r="C16" s="11" t="s">
        <v>28</v>
      </c>
      <c r="D16" s="12">
        <f>VLOOKUP(A:A,'[1]10804總表'!B:L,3,FALSE)</f>
        <v>23</v>
      </c>
      <c r="E16" s="12">
        <f>VLOOKUP(A:A,'[1]10804總表'!B:L,4,FALSE)</f>
        <v>0</v>
      </c>
      <c r="F16" s="12">
        <f>VLOOKUP(A:A,'[1]10804總表'!B:L,5,FALSE)</f>
        <v>20</v>
      </c>
      <c r="G16" s="12">
        <f>VLOOKUP(A:A,'[1]10804總表'!B:L,6,FALSE)</f>
        <v>2</v>
      </c>
      <c r="H16" s="12">
        <f>VLOOKUP(A:A,'[1]10804總表'!B:L,7,FALSE)</f>
        <v>43</v>
      </c>
      <c r="I16" s="12">
        <f>VLOOKUP(A:A,'[1]10804總表'!B:L,8,FALSE)</f>
        <v>1</v>
      </c>
      <c r="J16" s="12">
        <f>VLOOKUP(A:A,'[1]10804總表'!B:L,9,FALSE)</f>
        <v>2</v>
      </c>
      <c r="K16" s="12">
        <f>VLOOKUP(A:A,'[1]10804總表'!B:L,10,FALSE)</f>
        <v>0</v>
      </c>
      <c r="M16" s="5"/>
    </row>
    <row r="17" spans="1:13">
      <c r="A17" s="9">
        <v>0.22</v>
      </c>
      <c r="B17" s="14">
        <v>14</v>
      </c>
      <c r="C17" s="11" t="s">
        <v>29</v>
      </c>
      <c r="D17" s="12">
        <f>VLOOKUP(A:A,'[1]10804總表'!B:L,3,FALSE)</f>
        <v>10</v>
      </c>
      <c r="E17" s="12">
        <f>VLOOKUP(A:A,'[1]10804總表'!B:L,4,FALSE)</f>
        <v>0</v>
      </c>
      <c r="F17" s="12">
        <f>VLOOKUP(A:A,'[1]10804總表'!B:L,5,FALSE)</f>
        <v>50</v>
      </c>
      <c r="G17" s="12">
        <f>VLOOKUP(A:A,'[1]10804總表'!B:L,6,FALSE)</f>
        <v>3</v>
      </c>
      <c r="H17" s="12">
        <f>VLOOKUP(A:A,'[1]10804總表'!B:L,7,FALSE)</f>
        <v>60</v>
      </c>
      <c r="I17" s="12">
        <f>VLOOKUP(A:A,'[1]10804總表'!B:L,8,FALSE)</f>
        <v>2</v>
      </c>
      <c r="J17" s="12">
        <f>VLOOKUP(A:A,'[1]10804總表'!B:L,9,FALSE)</f>
        <v>3</v>
      </c>
      <c r="K17" s="12">
        <f>VLOOKUP(A:A,'[1]10804總表'!B:L,10,FALSE)</f>
        <v>0</v>
      </c>
      <c r="M17" s="5"/>
    </row>
    <row r="18" spans="1:13">
      <c r="A18" s="9">
        <v>0.23</v>
      </c>
      <c r="B18" s="14">
        <v>15</v>
      </c>
      <c r="C18" s="11" t="s">
        <v>30</v>
      </c>
      <c r="D18" s="12">
        <f>VLOOKUP(A:A,'[1]10804總表'!B:L,3,FALSE)</f>
        <v>4</v>
      </c>
      <c r="E18" s="12">
        <f>VLOOKUP(A:A,'[1]10804總表'!B:L,4,FALSE)</f>
        <v>0</v>
      </c>
      <c r="F18" s="12">
        <f>VLOOKUP(A:A,'[1]10804總表'!B:L,5,FALSE)</f>
        <v>33</v>
      </c>
      <c r="G18" s="12">
        <f>VLOOKUP(A:A,'[1]10804總表'!B:L,6,FALSE)</f>
        <v>2</v>
      </c>
      <c r="H18" s="12">
        <f>VLOOKUP(A:A,'[1]10804總表'!B:L,7,FALSE)</f>
        <v>37</v>
      </c>
      <c r="I18" s="12">
        <f>VLOOKUP(A:A,'[1]10804總表'!B:L,8,FALSE)</f>
        <v>1</v>
      </c>
      <c r="J18" s="12">
        <f>VLOOKUP(A:A,'[1]10804總表'!B:L,9,FALSE)</f>
        <v>2</v>
      </c>
      <c r="K18" s="12">
        <f>VLOOKUP(A:A,'[1]10804總表'!B:L,10,FALSE)</f>
        <v>0</v>
      </c>
      <c r="M18" s="5"/>
    </row>
    <row r="19" spans="1:13">
      <c r="A19" s="9">
        <v>0.24</v>
      </c>
      <c r="B19" s="14">
        <v>16</v>
      </c>
      <c r="C19" s="11" t="s">
        <v>31</v>
      </c>
      <c r="D19" s="12">
        <f>VLOOKUP(A:A,'[1]10804總表'!B:L,3,FALSE)</f>
        <v>2</v>
      </c>
      <c r="E19" s="12">
        <f>VLOOKUP(A:A,'[1]10804總表'!B:L,4,FALSE)</f>
        <v>0</v>
      </c>
      <c r="F19" s="12">
        <f>VLOOKUP(A:A,'[1]10804總表'!B:L,5,FALSE)</f>
        <v>10</v>
      </c>
      <c r="G19" s="12">
        <f>VLOOKUP(A:A,'[1]10804總表'!B:L,6,FALSE)</f>
        <v>0</v>
      </c>
      <c r="H19" s="12">
        <f>VLOOKUP(A:A,'[1]10804總表'!B:L,7,FALSE)</f>
        <v>12</v>
      </c>
      <c r="I19" s="12">
        <f>VLOOKUP(A:A,'[1]10804總表'!B:L,8,FALSE)</f>
        <v>0</v>
      </c>
      <c r="J19" s="12">
        <f>VLOOKUP(A:A,'[1]10804總表'!B:L,9,FALSE)</f>
        <v>0</v>
      </c>
      <c r="K19" s="12">
        <f>VLOOKUP(A:A,'[1]10804總表'!B:L,10,FALSE)</f>
        <v>0</v>
      </c>
      <c r="M19" s="5"/>
    </row>
    <row r="20" spans="1:13">
      <c r="A20" s="9">
        <v>0.25</v>
      </c>
      <c r="B20" s="14">
        <v>17</v>
      </c>
      <c r="C20" s="11" t="s">
        <v>32</v>
      </c>
      <c r="D20" s="12">
        <f>VLOOKUP(A:A,'[1]10804總表'!B:L,3,FALSE)</f>
        <v>0</v>
      </c>
      <c r="E20" s="12">
        <f>VLOOKUP(A:A,'[1]10804總表'!B:L,4,FALSE)</f>
        <v>0</v>
      </c>
      <c r="F20" s="12">
        <f>VLOOKUP(A:A,'[1]10804總表'!B:L,5,FALSE)</f>
        <v>1</v>
      </c>
      <c r="G20" s="12">
        <f>VLOOKUP(A:A,'[1]10804總表'!B:L,6,FALSE)</f>
        <v>0</v>
      </c>
      <c r="H20" s="12">
        <f>VLOOKUP(A:A,'[1]10804總表'!B:L,7,FALSE)</f>
        <v>1</v>
      </c>
      <c r="I20" s="12">
        <f>VLOOKUP(A:A,'[1]10804總表'!B:L,8,FALSE)</f>
        <v>0</v>
      </c>
      <c r="J20" s="12">
        <f>VLOOKUP(A:A,'[1]10804總表'!B:L,9,FALSE)</f>
        <v>0</v>
      </c>
      <c r="K20" s="12">
        <f>VLOOKUP(A:A,'[1]10804總表'!B:L,10,FALSE)</f>
        <v>0</v>
      </c>
      <c r="M20" s="5"/>
    </row>
    <row r="21" spans="1:13" ht="22.8">
      <c r="A21" s="9">
        <v>0.37</v>
      </c>
      <c r="B21" s="43">
        <v>18</v>
      </c>
      <c r="C21" s="38" t="s">
        <v>33</v>
      </c>
      <c r="D21" s="39">
        <f>VLOOKUP(A:A,'[1]10804總表'!B:L,3,FALSE)</f>
        <v>42</v>
      </c>
      <c r="E21" s="39">
        <f>VLOOKUP(A:A,'[1]10804總表'!B:L,4,FALSE)</f>
        <v>2</v>
      </c>
      <c r="F21" s="39">
        <f>VLOOKUP(A:A,'[1]10804總表'!B:L,5,FALSE)</f>
        <v>213</v>
      </c>
      <c r="G21" s="39">
        <f>VLOOKUP(A:A,'[1]10804總表'!B:L,6,FALSE)</f>
        <v>4</v>
      </c>
      <c r="H21" s="39">
        <f>VLOOKUP(A:A,'[1]10804總表'!B:L,7,FALSE)</f>
        <v>255</v>
      </c>
      <c r="I21" s="39">
        <f>VLOOKUP(A:A,'[1]10804總表'!B:L,8,FALSE)</f>
        <v>8</v>
      </c>
      <c r="J21" s="39">
        <f>VLOOKUP(A:A,'[1]10804總表'!B:L,9,FALSE)</f>
        <v>6</v>
      </c>
      <c r="K21" s="39">
        <f>VLOOKUP(A:A,'[1]10804總表'!B:L,10,FALSE)</f>
        <v>2</v>
      </c>
      <c r="L21" s="40" t="s">
        <v>26</v>
      </c>
      <c r="M21" s="5"/>
    </row>
    <row r="22" spans="1:13">
      <c r="A22" s="9">
        <v>0.4</v>
      </c>
      <c r="B22" s="14">
        <v>19</v>
      </c>
      <c r="C22" s="15" t="s">
        <v>34</v>
      </c>
      <c r="D22" s="12">
        <f>VLOOKUP(A:A,'[1]10804總表'!B:L,3,FALSE)</f>
        <v>1</v>
      </c>
      <c r="E22" s="12">
        <f>VLOOKUP(A:A,'[1]10804總表'!B:L,4,FALSE)</f>
        <v>0</v>
      </c>
      <c r="F22" s="12">
        <f>VLOOKUP(A:A,'[1]10804總表'!B:L,5,FALSE)</f>
        <v>25</v>
      </c>
      <c r="G22" s="12">
        <f>VLOOKUP(A:A,'[1]10804總表'!B:L,6,FALSE)</f>
        <v>1</v>
      </c>
      <c r="H22" s="12">
        <f>VLOOKUP(A:A,'[1]10804總表'!B:L,7,FALSE)</f>
        <v>26</v>
      </c>
      <c r="I22" s="12">
        <f>VLOOKUP(A:A,'[1]10804總表'!B:L,8,FALSE)</f>
        <v>1</v>
      </c>
      <c r="J22" s="12">
        <f>VLOOKUP(A:A,'[1]10804總表'!B:L,9,FALSE)</f>
        <v>1</v>
      </c>
      <c r="K22" s="12">
        <f>VLOOKUP(A:A,'[1]10804總表'!B:L,10,FALSE)</f>
        <v>0</v>
      </c>
      <c r="M22" s="5"/>
    </row>
    <row r="23" spans="1:13">
      <c r="A23" s="9">
        <v>0.41</v>
      </c>
      <c r="B23" s="14">
        <v>20</v>
      </c>
      <c r="C23" s="11" t="s">
        <v>35</v>
      </c>
      <c r="D23" s="12">
        <f>VLOOKUP(A:A,'[1]10804總表'!B:L,3,FALSE)</f>
        <v>0</v>
      </c>
      <c r="E23" s="12">
        <f>VLOOKUP(A:A,'[1]10804總表'!B:L,4,FALSE)</f>
        <v>0</v>
      </c>
      <c r="F23" s="12">
        <f>VLOOKUP(A:A,'[1]10804總表'!B:L,5,FALSE)</f>
        <v>5</v>
      </c>
      <c r="G23" s="12">
        <f>VLOOKUP(A:A,'[1]10804總表'!B:L,6,FALSE)</f>
        <v>0</v>
      </c>
      <c r="H23" s="12">
        <f>VLOOKUP(A:A,'[1]10804總表'!B:L,7,FALSE)</f>
        <v>5</v>
      </c>
      <c r="I23" s="12">
        <f>VLOOKUP(A:A,'[1]10804總表'!B:L,8,FALSE)</f>
        <v>0</v>
      </c>
      <c r="J23" s="12">
        <f>VLOOKUP(A:A,'[1]10804總表'!B:L,9,FALSE)</f>
        <v>0</v>
      </c>
      <c r="K23" s="12">
        <f>VLOOKUP(A:A,'[1]10804總表'!B:L,10,FALSE)</f>
        <v>0</v>
      </c>
      <c r="M23" s="5"/>
    </row>
    <row r="24" spans="1:13">
      <c r="A24" s="9">
        <v>0.42</v>
      </c>
      <c r="B24" s="14">
        <v>21</v>
      </c>
      <c r="C24" s="11" t="s">
        <v>36</v>
      </c>
      <c r="D24" s="12">
        <f>VLOOKUP(A:A,'[1]10804總表'!B:L,3,FALSE)</f>
        <v>12</v>
      </c>
      <c r="E24" s="12">
        <f>VLOOKUP(A:A,'[1]10804總表'!B:L,4,FALSE)</f>
        <v>0</v>
      </c>
      <c r="F24" s="12">
        <f>VLOOKUP(A:A,'[1]10804總表'!B:L,5,FALSE)</f>
        <v>55</v>
      </c>
      <c r="G24" s="12">
        <f>VLOOKUP(A:A,'[1]10804總表'!B:L,6,FALSE)</f>
        <v>2</v>
      </c>
      <c r="H24" s="12">
        <f>VLOOKUP(A:A,'[1]10804總表'!B:L,7,FALSE)</f>
        <v>67</v>
      </c>
      <c r="I24" s="12">
        <f>VLOOKUP(A:A,'[1]10804總表'!B:L,8,FALSE)</f>
        <v>2</v>
      </c>
      <c r="J24" s="12">
        <f>VLOOKUP(A:A,'[1]10804總表'!B:L,9,FALSE)</f>
        <v>2</v>
      </c>
      <c r="K24" s="12">
        <f>VLOOKUP(A:A,'[1]10804總表'!B:L,10,FALSE)</f>
        <v>0</v>
      </c>
      <c r="M24" s="5"/>
    </row>
    <row r="25" spans="1:13">
      <c r="A25" s="9">
        <v>0.44</v>
      </c>
      <c r="B25" s="14">
        <v>22</v>
      </c>
      <c r="C25" s="11" t="s">
        <v>37</v>
      </c>
      <c r="D25" s="12">
        <f>VLOOKUP(A:A,'[1]10804總表'!B:L,3,FALSE)</f>
        <v>0</v>
      </c>
      <c r="E25" s="12">
        <f>VLOOKUP(A:A,'[1]10804總表'!B:L,4,FALSE)</f>
        <v>0</v>
      </c>
      <c r="F25" s="12">
        <f>VLOOKUP(A:A,'[1]10804總表'!B:L,5,FALSE)</f>
        <v>28</v>
      </c>
      <c r="G25" s="12">
        <f>VLOOKUP(A:A,'[1]10804總表'!B:L,6,FALSE)</f>
        <v>2</v>
      </c>
      <c r="H25" s="12">
        <f>VLOOKUP(A:A,'[1]10804總表'!B:L,7,FALSE)</f>
        <v>28</v>
      </c>
      <c r="I25" s="12">
        <f>VLOOKUP(A:A,'[1]10804總表'!B:L,8,FALSE)</f>
        <v>1</v>
      </c>
      <c r="J25" s="12">
        <f>VLOOKUP(A:A,'[1]10804總表'!B:L,9,FALSE)</f>
        <v>2</v>
      </c>
      <c r="K25" s="12">
        <f>VLOOKUP(A:A,'[1]10804總表'!B:L,10,FALSE)</f>
        <v>0</v>
      </c>
      <c r="M25" s="5"/>
    </row>
    <row r="26" spans="1:13">
      <c r="A26" s="9">
        <v>0.45</v>
      </c>
      <c r="B26" s="14">
        <v>23</v>
      </c>
      <c r="C26" s="11" t="s">
        <v>38</v>
      </c>
      <c r="D26" s="12">
        <f>VLOOKUP(A:A,'[1]10804總表'!B:L,3,FALSE)</f>
        <v>0</v>
      </c>
      <c r="E26" s="12">
        <f>VLOOKUP(A:A,'[1]10804總表'!B:L,4,FALSE)</f>
        <v>0</v>
      </c>
      <c r="F26" s="12">
        <f>VLOOKUP(A:A,'[1]10804總表'!B:L,5,FALSE)</f>
        <v>8</v>
      </c>
      <c r="G26" s="12">
        <f>VLOOKUP(A:A,'[1]10804總表'!B:L,6,FALSE)</f>
        <v>0</v>
      </c>
      <c r="H26" s="12">
        <f>VLOOKUP(A:A,'[1]10804總表'!B:L,7,FALSE)</f>
        <v>8</v>
      </c>
      <c r="I26" s="12">
        <f>VLOOKUP(A:A,'[1]10804總表'!B:L,8,FALSE)</f>
        <v>0</v>
      </c>
      <c r="J26" s="12">
        <f>VLOOKUP(A:A,'[1]10804總表'!B:L,9,FALSE)</f>
        <v>0</v>
      </c>
      <c r="K26" s="12">
        <f>VLOOKUP(A:A,'[1]10804總表'!B:L,10,FALSE)</f>
        <v>0</v>
      </c>
      <c r="M26" s="5"/>
    </row>
    <row r="27" spans="1:13">
      <c r="A27" s="9">
        <v>0.51</v>
      </c>
      <c r="B27" s="10">
        <v>1</v>
      </c>
      <c r="C27" s="11" t="s">
        <v>39</v>
      </c>
      <c r="D27" s="12">
        <v>3</v>
      </c>
      <c r="E27" s="12">
        <v>0</v>
      </c>
      <c r="F27" s="12">
        <v>12</v>
      </c>
      <c r="G27" s="12">
        <v>0</v>
      </c>
      <c r="H27" s="12">
        <v>15</v>
      </c>
      <c r="I27" s="12">
        <v>0</v>
      </c>
      <c r="J27" s="12">
        <v>0</v>
      </c>
      <c r="K27" s="19">
        <v>0</v>
      </c>
      <c r="M27" s="5"/>
    </row>
    <row r="28" spans="1:13" ht="22.8">
      <c r="A28" s="20" t="s">
        <v>40</v>
      </c>
      <c r="B28" s="37">
        <v>2</v>
      </c>
      <c r="C28" s="38" t="s">
        <v>41</v>
      </c>
      <c r="D28" s="39">
        <v>57</v>
      </c>
      <c r="E28" s="39">
        <v>2</v>
      </c>
      <c r="F28" s="39">
        <v>84</v>
      </c>
      <c r="G28" s="39">
        <v>0</v>
      </c>
      <c r="H28" s="39">
        <v>141</v>
      </c>
      <c r="I28" s="39">
        <v>4</v>
      </c>
      <c r="J28" s="39">
        <v>2</v>
      </c>
      <c r="K28" s="39">
        <v>2</v>
      </c>
      <c r="L28" s="40" t="s">
        <v>26</v>
      </c>
      <c r="M28" s="5"/>
    </row>
    <row r="29" spans="1:13" ht="22.8">
      <c r="A29" s="20" t="s">
        <v>42</v>
      </c>
      <c r="B29" s="37">
        <v>3</v>
      </c>
      <c r="C29" s="38" t="s">
        <v>43</v>
      </c>
      <c r="D29" s="39">
        <v>81</v>
      </c>
      <c r="E29" s="39">
        <v>1</v>
      </c>
      <c r="F29" s="39">
        <v>125.5</v>
      </c>
      <c r="G29" s="39">
        <v>2.5</v>
      </c>
      <c r="H29" s="39">
        <v>206.5</v>
      </c>
      <c r="I29" s="39">
        <v>6</v>
      </c>
      <c r="J29" s="39">
        <v>3.5</v>
      </c>
      <c r="K29" s="39">
        <v>2.5</v>
      </c>
      <c r="L29" s="40" t="s">
        <v>26</v>
      </c>
      <c r="M29" s="5"/>
    </row>
    <row r="30" spans="1:13">
      <c r="A30" s="20" t="s">
        <v>44</v>
      </c>
      <c r="B30" s="10">
        <v>4</v>
      </c>
      <c r="C30" s="11" t="s">
        <v>45</v>
      </c>
      <c r="D30" s="12">
        <v>29</v>
      </c>
      <c r="E30" s="12">
        <v>0</v>
      </c>
      <c r="F30" s="12">
        <v>53</v>
      </c>
      <c r="G30" s="12">
        <v>2</v>
      </c>
      <c r="H30" s="12">
        <v>82</v>
      </c>
      <c r="I30" s="12">
        <v>2</v>
      </c>
      <c r="J30" s="12">
        <v>2</v>
      </c>
      <c r="K30" s="19">
        <v>0</v>
      </c>
      <c r="M30" s="5"/>
    </row>
    <row r="31" spans="1:13" ht="22.8">
      <c r="A31" s="20" t="s">
        <v>46</v>
      </c>
      <c r="B31" s="37">
        <v>5</v>
      </c>
      <c r="C31" s="38" t="s">
        <v>47</v>
      </c>
      <c r="D31" s="39">
        <v>23</v>
      </c>
      <c r="E31" s="39">
        <v>1</v>
      </c>
      <c r="F31" s="39">
        <v>32</v>
      </c>
      <c r="G31" s="39">
        <v>0</v>
      </c>
      <c r="H31" s="39">
        <v>55</v>
      </c>
      <c r="I31" s="39">
        <v>2</v>
      </c>
      <c r="J31" s="39">
        <v>1</v>
      </c>
      <c r="K31" s="39">
        <v>1</v>
      </c>
      <c r="L31" s="40" t="s">
        <v>26</v>
      </c>
      <c r="M31" s="5"/>
    </row>
    <row r="32" spans="1:13" ht="22.8">
      <c r="A32" s="20" t="s">
        <v>48</v>
      </c>
      <c r="B32" s="37">
        <v>6</v>
      </c>
      <c r="C32" s="38" t="s">
        <v>49</v>
      </c>
      <c r="D32" s="39">
        <v>14</v>
      </c>
      <c r="E32" s="39">
        <v>0</v>
      </c>
      <c r="F32" s="39">
        <v>63</v>
      </c>
      <c r="G32" s="39">
        <v>1</v>
      </c>
      <c r="H32" s="39">
        <v>77</v>
      </c>
      <c r="I32" s="39">
        <v>2</v>
      </c>
      <c r="J32" s="39">
        <v>1</v>
      </c>
      <c r="K32" s="39">
        <v>1</v>
      </c>
      <c r="L32" s="40" t="s">
        <v>26</v>
      </c>
      <c r="M32" s="5"/>
    </row>
    <row r="33" spans="1:13">
      <c r="A33" s="20" t="s">
        <v>50</v>
      </c>
      <c r="B33" s="10">
        <v>7</v>
      </c>
      <c r="C33" s="11" t="s">
        <v>51</v>
      </c>
      <c r="D33" s="12">
        <v>16</v>
      </c>
      <c r="E33" s="12">
        <v>1</v>
      </c>
      <c r="F33" s="12">
        <v>18</v>
      </c>
      <c r="G33" s="12">
        <v>0</v>
      </c>
      <c r="H33" s="12">
        <v>34</v>
      </c>
      <c r="I33" s="12">
        <v>1</v>
      </c>
      <c r="J33" s="12">
        <v>1</v>
      </c>
      <c r="K33" s="19">
        <v>0</v>
      </c>
      <c r="M33" s="5"/>
    </row>
    <row r="34" spans="1:13">
      <c r="A34" s="20" t="s">
        <v>52</v>
      </c>
      <c r="B34" s="10">
        <v>8</v>
      </c>
      <c r="C34" s="11" t="s">
        <v>53</v>
      </c>
      <c r="D34" s="12">
        <v>13</v>
      </c>
      <c r="E34" s="12">
        <v>0</v>
      </c>
      <c r="F34" s="12">
        <v>47</v>
      </c>
      <c r="G34" s="12">
        <v>2</v>
      </c>
      <c r="H34" s="12">
        <v>60</v>
      </c>
      <c r="I34" s="12">
        <v>2</v>
      </c>
      <c r="J34" s="12">
        <v>2</v>
      </c>
      <c r="K34" s="19">
        <v>0</v>
      </c>
      <c r="M34" s="5"/>
    </row>
    <row r="35" spans="1:13">
      <c r="A35" s="20" t="s">
        <v>54</v>
      </c>
      <c r="B35" s="10">
        <v>9</v>
      </c>
      <c r="C35" s="11" t="s">
        <v>55</v>
      </c>
      <c r="D35" s="12">
        <v>12</v>
      </c>
      <c r="E35" s="12">
        <v>0</v>
      </c>
      <c r="F35" s="12">
        <v>19</v>
      </c>
      <c r="G35" s="12">
        <v>1</v>
      </c>
      <c r="H35" s="12">
        <v>31</v>
      </c>
      <c r="I35" s="12">
        <v>1</v>
      </c>
      <c r="J35" s="12">
        <v>1</v>
      </c>
      <c r="K35" s="19">
        <v>0</v>
      </c>
      <c r="M35" s="5"/>
    </row>
    <row r="36" spans="1:13">
      <c r="A36" s="20" t="s">
        <v>56</v>
      </c>
      <c r="B36" s="10">
        <v>10</v>
      </c>
      <c r="C36" s="11" t="s">
        <v>57</v>
      </c>
      <c r="D36" s="12">
        <v>7</v>
      </c>
      <c r="E36" s="12">
        <v>0</v>
      </c>
      <c r="F36" s="12">
        <v>6</v>
      </c>
      <c r="G36" s="12">
        <v>0</v>
      </c>
      <c r="H36" s="12">
        <v>13</v>
      </c>
      <c r="I36" s="12">
        <v>0</v>
      </c>
      <c r="J36" s="12">
        <v>0</v>
      </c>
      <c r="K36" s="19">
        <v>0</v>
      </c>
      <c r="M36" s="5"/>
    </row>
    <row r="37" spans="1:13">
      <c r="A37" s="20" t="s">
        <v>58</v>
      </c>
      <c r="B37" s="10">
        <v>11</v>
      </c>
      <c r="C37" s="11" t="s">
        <v>59</v>
      </c>
      <c r="D37" s="12">
        <v>9</v>
      </c>
      <c r="E37" s="12">
        <v>0</v>
      </c>
      <c r="F37" s="12">
        <v>29</v>
      </c>
      <c r="G37" s="12">
        <v>1</v>
      </c>
      <c r="H37" s="12">
        <v>38</v>
      </c>
      <c r="I37" s="12">
        <v>1</v>
      </c>
      <c r="J37" s="12">
        <v>1</v>
      </c>
      <c r="K37" s="19">
        <v>0</v>
      </c>
      <c r="M37" s="5"/>
    </row>
    <row r="38" spans="1:13">
      <c r="A38" s="20" t="s">
        <v>60</v>
      </c>
      <c r="B38" s="10">
        <v>12</v>
      </c>
      <c r="C38" s="11" t="s">
        <v>61</v>
      </c>
      <c r="D38" s="12">
        <v>8</v>
      </c>
      <c r="E38" s="12">
        <v>0</v>
      </c>
      <c r="F38" s="12">
        <v>7</v>
      </c>
      <c r="G38" s="12">
        <v>0</v>
      </c>
      <c r="H38" s="12">
        <v>15</v>
      </c>
      <c r="I38" s="12">
        <v>0</v>
      </c>
      <c r="J38" s="12">
        <v>0</v>
      </c>
      <c r="K38" s="19">
        <v>0</v>
      </c>
      <c r="M38" s="5"/>
    </row>
    <row r="39" spans="1:13">
      <c r="A39" s="20" t="s">
        <v>62</v>
      </c>
      <c r="B39" s="10">
        <v>13</v>
      </c>
      <c r="C39" s="11" t="s">
        <v>63</v>
      </c>
      <c r="D39" s="12">
        <v>4</v>
      </c>
      <c r="E39" s="12">
        <v>0</v>
      </c>
      <c r="F39" s="12">
        <v>7.5</v>
      </c>
      <c r="G39" s="12">
        <v>0.5</v>
      </c>
      <c r="H39" s="12">
        <v>11.5</v>
      </c>
      <c r="I39" s="12">
        <v>0</v>
      </c>
      <c r="J39" s="12">
        <v>0.5</v>
      </c>
      <c r="K39" s="19">
        <v>0</v>
      </c>
      <c r="M39" s="5"/>
    </row>
    <row r="40" spans="1:13" ht="22.8">
      <c r="A40" s="20" t="s">
        <v>64</v>
      </c>
      <c r="B40" s="37">
        <v>14</v>
      </c>
      <c r="C40" s="38" t="s">
        <v>65</v>
      </c>
      <c r="D40" s="39">
        <v>5</v>
      </c>
      <c r="E40" s="39">
        <v>0</v>
      </c>
      <c r="F40" s="39">
        <v>29</v>
      </c>
      <c r="G40" s="39">
        <v>0</v>
      </c>
      <c r="H40" s="39">
        <v>34</v>
      </c>
      <c r="I40" s="39">
        <v>1</v>
      </c>
      <c r="J40" s="39">
        <v>0</v>
      </c>
      <c r="K40" s="39">
        <v>1</v>
      </c>
      <c r="L40" s="40" t="s">
        <v>26</v>
      </c>
      <c r="M40" s="5"/>
    </row>
    <row r="41" spans="1:13">
      <c r="A41" s="20" t="s">
        <v>66</v>
      </c>
      <c r="B41" s="10">
        <v>15</v>
      </c>
      <c r="C41" s="11" t="s">
        <v>67</v>
      </c>
      <c r="D41" s="12">
        <v>3</v>
      </c>
      <c r="E41" s="12">
        <v>0</v>
      </c>
      <c r="F41" s="12">
        <v>9</v>
      </c>
      <c r="G41" s="12">
        <v>0</v>
      </c>
      <c r="H41" s="12">
        <v>12</v>
      </c>
      <c r="I41" s="12">
        <v>0</v>
      </c>
      <c r="J41" s="12">
        <v>0</v>
      </c>
      <c r="K41" s="19">
        <v>0</v>
      </c>
      <c r="M41" s="5"/>
    </row>
    <row r="42" spans="1:13">
      <c r="A42" s="20" t="s">
        <v>68</v>
      </c>
      <c r="B42" s="10">
        <v>16</v>
      </c>
      <c r="C42" s="11" t="s">
        <v>69</v>
      </c>
      <c r="D42" s="12">
        <v>6</v>
      </c>
      <c r="E42" s="12">
        <v>0</v>
      </c>
      <c r="F42" s="12">
        <v>30</v>
      </c>
      <c r="G42" s="12">
        <v>1</v>
      </c>
      <c r="H42" s="12">
        <v>36</v>
      </c>
      <c r="I42" s="12">
        <v>1</v>
      </c>
      <c r="J42" s="12">
        <v>1</v>
      </c>
      <c r="K42" s="19">
        <v>0</v>
      </c>
      <c r="M42" s="5"/>
    </row>
    <row r="43" spans="1:13">
      <c r="A43" s="20" t="s">
        <v>70</v>
      </c>
      <c r="B43" s="10">
        <v>17</v>
      </c>
      <c r="C43" s="11" t="s">
        <v>71</v>
      </c>
      <c r="D43" s="12">
        <v>0</v>
      </c>
      <c r="E43" s="12">
        <v>0</v>
      </c>
      <c r="F43" s="12">
        <v>45</v>
      </c>
      <c r="G43" s="12">
        <v>2.5</v>
      </c>
      <c r="H43" s="12">
        <v>45</v>
      </c>
      <c r="I43" s="12">
        <v>1</v>
      </c>
      <c r="J43" s="12">
        <v>2.5</v>
      </c>
      <c r="K43" s="19">
        <v>0</v>
      </c>
      <c r="M43" s="5"/>
    </row>
    <row r="44" spans="1:13">
      <c r="A44" s="20" t="s">
        <v>72</v>
      </c>
      <c r="B44" s="10">
        <v>18</v>
      </c>
      <c r="C44" s="11" t="s">
        <v>73</v>
      </c>
      <c r="D44" s="12">
        <v>0</v>
      </c>
      <c r="E44" s="12">
        <v>0</v>
      </c>
      <c r="F44" s="12">
        <v>1</v>
      </c>
      <c r="G44" s="12">
        <v>0</v>
      </c>
      <c r="H44" s="12">
        <v>1</v>
      </c>
      <c r="I44" s="12">
        <v>0</v>
      </c>
      <c r="J44" s="12">
        <v>0</v>
      </c>
      <c r="K44" s="19">
        <v>0</v>
      </c>
      <c r="M44" s="5"/>
    </row>
    <row r="45" spans="1:13">
      <c r="A45" s="20" t="s">
        <v>74</v>
      </c>
      <c r="B45" s="10">
        <v>19</v>
      </c>
      <c r="C45" s="11" t="s">
        <v>75</v>
      </c>
      <c r="D45" s="12">
        <v>0</v>
      </c>
      <c r="E45" s="12">
        <v>0</v>
      </c>
      <c r="F45" s="12">
        <v>69</v>
      </c>
      <c r="G45" s="12">
        <v>4</v>
      </c>
      <c r="H45" s="12">
        <v>69</v>
      </c>
      <c r="I45" s="12">
        <v>2</v>
      </c>
      <c r="J45" s="12">
        <v>4</v>
      </c>
      <c r="K45" s="19">
        <v>0</v>
      </c>
      <c r="M45" s="5"/>
    </row>
    <row r="46" spans="1:13">
      <c r="A46" s="9">
        <v>0.52</v>
      </c>
      <c r="B46" s="10">
        <v>1</v>
      </c>
      <c r="C46" s="11" t="s">
        <v>76</v>
      </c>
      <c r="D46" s="21">
        <v>3</v>
      </c>
      <c r="E46" s="21">
        <v>0</v>
      </c>
      <c r="F46" s="21">
        <v>3</v>
      </c>
      <c r="G46" s="21">
        <v>0</v>
      </c>
      <c r="H46" s="21">
        <v>6</v>
      </c>
      <c r="I46" s="21">
        <v>0</v>
      </c>
      <c r="J46" s="21">
        <v>0</v>
      </c>
      <c r="K46" s="21">
        <v>0</v>
      </c>
      <c r="M46" s="5"/>
    </row>
    <row r="47" spans="1:13" ht="22.5" customHeight="1">
      <c r="A47" s="20"/>
      <c r="B47" s="22">
        <v>2</v>
      </c>
      <c r="C47" s="23" t="s">
        <v>77</v>
      </c>
      <c r="D47" s="24">
        <v>30</v>
      </c>
      <c r="E47" s="24">
        <v>0</v>
      </c>
      <c r="F47" s="24">
        <v>94</v>
      </c>
      <c r="G47" s="24">
        <v>5</v>
      </c>
      <c r="H47" s="24">
        <v>124</v>
      </c>
      <c r="I47" s="24">
        <f>ROUND(H47*0.03,0)</f>
        <v>4</v>
      </c>
      <c r="J47" s="24">
        <v>5</v>
      </c>
      <c r="K47" s="24">
        <v>0</v>
      </c>
      <c r="L47" s="25"/>
      <c r="M47" s="5"/>
    </row>
    <row r="48" spans="1:13" ht="32.25" customHeight="1">
      <c r="A48" s="20"/>
      <c r="B48" s="22">
        <v>3</v>
      </c>
      <c r="C48" s="23" t="s">
        <v>78</v>
      </c>
      <c r="D48" s="24">
        <v>50</v>
      </c>
      <c r="E48" s="24">
        <v>3</v>
      </c>
      <c r="F48" s="24">
        <v>187</v>
      </c>
      <c r="G48" s="24">
        <v>2</v>
      </c>
      <c r="H48" s="24">
        <v>237</v>
      </c>
      <c r="I48" s="24">
        <f>ROUND(H48*0.03,0)</f>
        <v>7</v>
      </c>
      <c r="J48" s="24">
        <v>5</v>
      </c>
      <c r="K48" s="24">
        <v>2</v>
      </c>
      <c r="L48" s="26" t="s">
        <v>79</v>
      </c>
      <c r="M48" s="5"/>
    </row>
    <row r="49" spans="1:13">
      <c r="A49" s="20" t="s">
        <v>80</v>
      </c>
      <c r="B49" s="10">
        <v>4</v>
      </c>
      <c r="C49" s="11" t="s">
        <v>81</v>
      </c>
      <c r="D49" s="21">
        <v>40</v>
      </c>
      <c r="E49" s="21">
        <v>2</v>
      </c>
      <c r="F49" s="21">
        <v>141</v>
      </c>
      <c r="G49" s="21">
        <v>5</v>
      </c>
      <c r="H49" s="21">
        <v>181</v>
      </c>
      <c r="I49" s="21">
        <v>5</v>
      </c>
      <c r="J49" s="21">
        <v>7</v>
      </c>
      <c r="K49" s="21">
        <v>0</v>
      </c>
      <c r="M49" s="5"/>
    </row>
    <row r="50" spans="1:13">
      <c r="A50" s="20" t="s">
        <v>82</v>
      </c>
      <c r="B50" s="10">
        <v>5</v>
      </c>
      <c r="C50" s="11" t="s">
        <v>83</v>
      </c>
      <c r="D50" s="21">
        <v>21</v>
      </c>
      <c r="E50" s="21">
        <v>0</v>
      </c>
      <c r="F50" s="21">
        <v>82.5</v>
      </c>
      <c r="G50" s="21">
        <v>3</v>
      </c>
      <c r="H50" s="21">
        <v>103.5</v>
      </c>
      <c r="I50" s="21">
        <v>3</v>
      </c>
      <c r="J50" s="21">
        <v>3</v>
      </c>
      <c r="K50" s="21">
        <v>0</v>
      </c>
      <c r="M50" s="5"/>
    </row>
    <row r="51" spans="1:13">
      <c r="A51" s="20" t="s">
        <v>84</v>
      </c>
      <c r="B51" s="10">
        <v>6</v>
      </c>
      <c r="C51" s="11" t="s">
        <v>85</v>
      </c>
      <c r="D51" s="21">
        <v>28</v>
      </c>
      <c r="E51" s="21">
        <v>0</v>
      </c>
      <c r="F51" s="21">
        <v>77</v>
      </c>
      <c r="G51" s="21">
        <v>4</v>
      </c>
      <c r="H51" s="21">
        <v>105</v>
      </c>
      <c r="I51" s="21">
        <v>3</v>
      </c>
      <c r="J51" s="21">
        <v>4</v>
      </c>
      <c r="K51" s="21">
        <v>0</v>
      </c>
      <c r="M51" s="5"/>
    </row>
    <row r="52" spans="1:13">
      <c r="A52" s="20" t="s">
        <v>86</v>
      </c>
      <c r="B52" s="10">
        <v>7</v>
      </c>
      <c r="C52" s="11" t="s">
        <v>87</v>
      </c>
      <c r="D52" s="21">
        <v>24</v>
      </c>
      <c r="E52" s="21">
        <v>2</v>
      </c>
      <c r="F52" s="21">
        <v>32</v>
      </c>
      <c r="G52" s="21">
        <v>0</v>
      </c>
      <c r="H52" s="21">
        <v>56</v>
      </c>
      <c r="I52" s="21">
        <v>2</v>
      </c>
      <c r="J52" s="21">
        <v>2</v>
      </c>
      <c r="K52" s="21">
        <v>0</v>
      </c>
      <c r="M52" s="5"/>
    </row>
    <row r="53" spans="1:13">
      <c r="A53" s="20" t="s">
        <v>88</v>
      </c>
      <c r="B53" s="10">
        <v>8</v>
      </c>
      <c r="C53" s="11" t="s">
        <v>89</v>
      </c>
      <c r="D53" s="21">
        <v>18</v>
      </c>
      <c r="E53" s="21">
        <v>1</v>
      </c>
      <c r="F53" s="21">
        <v>63.5</v>
      </c>
      <c r="G53" s="21">
        <v>2</v>
      </c>
      <c r="H53" s="21">
        <v>81.5</v>
      </c>
      <c r="I53" s="21">
        <v>2</v>
      </c>
      <c r="J53" s="21">
        <v>3</v>
      </c>
      <c r="K53" s="21">
        <v>0</v>
      </c>
      <c r="M53" s="5"/>
    </row>
    <row r="54" spans="1:13">
      <c r="A54" s="20" t="s">
        <v>90</v>
      </c>
      <c r="B54" s="10">
        <v>9</v>
      </c>
      <c r="C54" s="11" t="s">
        <v>91</v>
      </c>
      <c r="D54" s="21">
        <v>34</v>
      </c>
      <c r="E54" s="21">
        <v>1</v>
      </c>
      <c r="F54" s="21">
        <v>121.5</v>
      </c>
      <c r="G54" s="21">
        <v>3.5</v>
      </c>
      <c r="H54" s="21">
        <v>155.5</v>
      </c>
      <c r="I54" s="21">
        <v>5</v>
      </c>
      <c r="J54" s="21">
        <v>4.5</v>
      </c>
      <c r="K54" s="21">
        <v>0.5</v>
      </c>
      <c r="L54" s="18" t="s">
        <v>92</v>
      </c>
      <c r="M54" s="5"/>
    </row>
    <row r="55" spans="1:13">
      <c r="A55" s="20" t="s">
        <v>93</v>
      </c>
      <c r="B55" s="10">
        <v>10</v>
      </c>
      <c r="C55" s="11" t="s">
        <v>94</v>
      </c>
      <c r="D55" s="21">
        <v>6</v>
      </c>
      <c r="E55" s="21">
        <v>0</v>
      </c>
      <c r="F55" s="21">
        <v>9</v>
      </c>
      <c r="G55" s="21">
        <v>0</v>
      </c>
      <c r="H55" s="21">
        <v>15</v>
      </c>
      <c r="I55" s="21">
        <v>0</v>
      </c>
      <c r="J55" s="21">
        <v>0</v>
      </c>
      <c r="K55" s="21">
        <v>0</v>
      </c>
      <c r="M55" s="5"/>
    </row>
    <row r="56" spans="1:13">
      <c r="A56" s="20" t="s">
        <v>95</v>
      </c>
      <c r="B56" s="10">
        <v>11</v>
      </c>
      <c r="C56" s="11" t="s">
        <v>96</v>
      </c>
      <c r="D56" s="21">
        <v>0</v>
      </c>
      <c r="E56" s="21">
        <v>0</v>
      </c>
      <c r="F56" s="21">
        <v>11</v>
      </c>
      <c r="G56" s="21">
        <v>0</v>
      </c>
      <c r="H56" s="21">
        <v>11</v>
      </c>
      <c r="I56" s="21">
        <v>0</v>
      </c>
      <c r="J56" s="21">
        <v>0</v>
      </c>
      <c r="K56" s="21">
        <v>0</v>
      </c>
      <c r="M56" s="5"/>
    </row>
    <row r="57" spans="1:13">
      <c r="A57" s="20" t="s">
        <v>97</v>
      </c>
      <c r="B57" s="10">
        <v>12</v>
      </c>
      <c r="C57" s="11" t="s">
        <v>98</v>
      </c>
      <c r="D57" s="21">
        <v>0</v>
      </c>
      <c r="E57" s="21">
        <v>0</v>
      </c>
      <c r="F57" s="21">
        <v>3</v>
      </c>
      <c r="G57" s="21">
        <v>0</v>
      </c>
      <c r="H57" s="21">
        <v>3</v>
      </c>
      <c r="I57" s="21">
        <v>0</v>
      </c>
      <c r="J57" s="21">
        <v>0</v>
      </c>
      <c r="K57" s="21">
        <v>0</v>
      </c>
      <c r="M57" s="5"/>
    </row>
    <row r="58" spans="1:13">
      <c r="A58" s="20" t="s">
        <v>99</v>
      </c>
      <c r="B58" s="10">
        <v>13</v>
      </c>
      <c r="C58" s="11" t="s">
        <v>100</v>
      </c>
      <c r="D58" s="21">
        <v>0</v>
      </c>
      <c r="E58" s="21">
        <v>0</v>
      </c>
      <c r="F58" s="21">
        <v>10</v>
      </c>
      <c r="G58" s="21">
        <v>2</v>
      </c>
      <c r="H58" s="21">
        <v>10</v>
      </c>
      <c r="I58" s="21">
        <v>0</v>
      </c>
      <c r="J58" s="21">
        <v>2</v>
      </c>
      <c r="K58" s="21">
        <v>0</v>
      </c>
      <c r="M58" s="5"/>
    </row>
    <row r="59" spans="1:13">
      <c r="A59" s="20" t="s">
        <v>101</v>
      </c>
      <c r="B59" s="10">
        <v>14</v>
      </c>
      <c r="C59" s="11" t="s">
        <v>102</v>
      </c>
      <c r="D59" s="21">
        <v>0</v>
      </c>
      <c r="E59" s="21">
        <v>0</v>
      </c>
      <c r="F59" s="21">
        <v>8</v>
      </c>
      <c r="G59" s="21">
        <v>0</v>
      </c>
      <c r="H59" s="21">
        <v>8</v>
      </c>
      <c r="I59" s="21">
        <v>0</v>
      </c>
      <c r="J59" s="21">
        <v>0</v>
      </c>
      <c r="K59" s="21">
        <v>0</v>
      </c>
      <c r="M59" s="5"/>
    </row>
    <row r="60" spans="1:13">
      <c r="A60" s="9">
        <v>0.53</v>
      </c>
      <c r="B60" s="10">
        <v>1</v>
      </c>
      <c r="C60" s="11" t="s">
        <v>103</v>
      </c>
      <c r="D60" s="12">
        <v>4</v>
      </c>
      <c r="E60" s="12">
        <v>0</v>
      </c>
      <c r="F60" s="12">
        <v>18</v>
      </c>
      <c r="G60" s="12">
        <v>4</v>
      </c>
      <c r="H60" s="12">
        <v>22</v>
      </c>
      <c r="I60" s="12">
        <v>1</v>
      </c>
      <c r="J60" s="12">
        <v>4</v>
      </c>
      <c r="K60" s="19">
        <v>0</v>
      </c>
      <c r="M60" s="5"/>
    </row>
    <row r="61" spans="1:13">
      <c r="A61" s="20" t="s">
        <v>104</v>
      </c>
      <c r="B61" s="10">
        <v>2</v>
      </c>
      <c r="C61" s="11" t="s">
        <v>105</v>
      </c>
      <c r="D61" s="12">
        <v>29</v>
      </c>
      <c r="E61" s="12">
        <v>0</v>
      </c>
      <c r="F61" s="12">
        <v>87</v>
      </c>
      <c r="G61" s="12">
        <v>2.5</v>
      </c>
      <c r="H61" s="12">
        <v>116</v>
      </c>
      <c r="I61" s="12">
        <v>3</v>
      </c>
      <c r="J61" s="12">
        <v>2.5</v>
      </c>
      <c r="K61" s="19">
        <v>0.5</v>
      </c>
      <c r="L61" s="18" t="s">
        <v>92</v>
      </c>
      <c r="M61" s="5"/>
    </row>
    <row r="62" spans="1:13" ht="22.8">
      <c r="A62" s="20" t="s">
        <v>106</v>
      </c>
      <c r="B62" s="37">
        <v>3</v>
      </c>
      <c r="C62" s="38" t="s">
        <v>107</v>
      </c>
      <c r="D62" s="39">
        <v>41</v>
      </c>
      <c r="E62" s="39">
        <v>0</v>
      </c>
      <c r="F62" s="39">
        <v>87.5</v>
      </c>
      <c r="G62" s="39">
        <v>0.5</v>
      </c>
      <c r="H62" s="39">
        <v>128.5</v>
      </c>
      <c r="I62" s="39">
        <v>4</v>
      </c>
      <c r="J62" s="39">
        <v>0.5</v>
      </c>
      <c r="K62" s="39">
        <v>3.5</v>
      </c>
      <c r="L62" s="40" t="s">
        <v>26</v>
      </c>
      <c r="M62" s="5"/>
    </row>
    <row r="63" spans="1:13">
      <c r="A63" s="20" t="s">
        <v>108</v>
      </c>
      <c r="B63" s="10">
        <v>4</v>
      </c>
      <c r="C63" s="11" t="s">
        <v>109</v>
      </c>
      <c r="D63" s="12">
        <v>18</v>
      </c>
      <c r="E63" s="12">
        <v>0</v>
      </c>
      <c r="F63" s="12">
        <v>82.5</v>
      </c>
      <c r="G63" s="12">
        <v>4</v>
      </c>
      <c r="H63" s="12">
        <v>100.5</v>
      </c>
      <c r="I63" s="12">
        <v>3</v>
      </c>
      <c r="J63" s="12">
        <v>4</v>
      </c>
      <c r="K63" s="19">
        <v>0</v>
      </c>
      <c r="L63" s="18"/>
      <c r="M63" s="5"/>
    </row>
    <row r="64" spans="1:13">
      <c r="A64" s="20" t="s">
        <v>110</v>
      </c>
      <c r="B64" s="10">
        <v>5</v>
      </c>
      <c r="C64" s="11" t="s">
        <v>111</v>
      </c>
      <c r="D64" s="12">
        <v>17</v>
      </c>
      <c r="E64" s="12">
        <v>0</v>
      </c>
      <c r="F64" s="12">
        <v>24.5</v>
      </c>
      <c r="G64" s="12">
        <v>1</v>
      </c>
      <c r="H64" s="12">
        <v>41.5</v>
      </c>
      <c r="I64" s="12">
        <v>1</v>
      </c>
      <c r="J64" s="12">
        <v>1</v>
      </c>
      <c r="K64" s="19">
        <v>0</v>
      </c>
      <c r="L64" s="18"/>
      <c r="M64" s="5"/>
    </row>
    <row r="65" spans="1:13">
      <c r="A65" s="20" t="s">
        <v>112</v>
      </c>
      <c r="B65" s="10">
        <v>6</v>
      </c>
      <c r="C65" s="11" t="s">
        <v>113</v>
      </c>
      <c r="D65" s="12">
        <v>17</v>
      </c>
      <c r="E65" s="12">
        <v>1</v>
      </c>
      <c r="F65" s="12">
        <v>47</v>
      </c>
      <c r="G65" s="12">
        <v>1</v>
      </c>
      <c r="H65" s="12">
        <v>64</v>
      </c>
      <c r="I65" s="12">
        <v>2</v>
      </c>
      <c r="J65" s="12">
        <v>2</v>
      </c>
      <c r="K65" s="19">
        <v>0</v>
      </c>
      <c r="M65" s="5"/>
    </row>
    <row r="66" spans="1:13" ht="22.8">
      <c r="A66" s="20" t="s">
        <v>114</v>
      </c>
      <c r="B66" s="37">
        <v>7</v>
      </c>
      <c r="C66" s="38" t="s">
        <v>115</v>
      </c>
      <c r="D66" s="39">
        <v>8</v>
      </c>
      <c r="E66" s="39">
        <v>0</v>
      </c>
      <c r="F66" s="39">
        <v>17</v>
      </c>
      <c r="G66" s="39">
        <v>0</v>
      </c>
      <c r="H66" s="39">
        <v>25</v>
      </c>
      <c r="I66" s="39">
        <v>1</v>
      </c>
      <c r="J66" s="39">
        <v>0</v>
      </c>
      <c r="K66" s="39">
        <v>1</v>
      </c>
      <c r="L66" s="40" t="s">
        <v>26</v>
      </c>
      <c r="M66" s="5"/>
    </row>
    <row r="67" spans="1:13" ht="22.8">
      <c r="A67" s="20" t="s">
        <v>116</v>
      </c>
      <c r="B67" s="37">
        <v>8</v>
      </c>
      <c r="C67" s="38" t="s">
        <v>117</v>
      </c>
      <c r="D67" s="39">
        <v>7</v>
      </c>
      <c r="E67" s="39">
        <v>0</v>
      </c>
      <c r="F67" s="39">
        <v>14</v>
      </c>
      <c r="G67" s="39">
        <v>0</v>
      </c>
      <c r="H67" s="39">
        <v>21</v>
      </c>
      <c r="I67" s="39">
        <v>1</v>
      </c>
      <c r="J67" s="39">
        <v>0</v>
      </c>
      <c r="K67" s="39">
        <v>1</v>
      </c>
      <c r="L67" s="40" t="s">
        <v>26</v>
      </c>
      <c r="M67" s="5"/>
    </row>
    <row r="68" spans="1:13">
      <c r="A68" s="20" t="s">
        <v>118</v>
      </c>
      <c r="B68" s="10">
        <v>9</v>
      </c>
      <c r="C68" s="11" t="s">
        <v>119</v>
      </c>
      <c r="D68" s="12">
        <v>0</v>
      </c>
      <c r="E68" s="12">
        <v>0</v>
      </c>
      <c r="F68" s="12">
        <v>1</v>
      </c>
      <c r="G68" s="12">
        <v>0</v>
      </c>
      <c r="H68" s="12">
        <v>1</v>
      </c>
      <c r="I68" s="12">
        <v>0</v>
      </c>
      <c r="J68" s="12">
        <v>0</v>
      </c>
      <c r="K68" s="19">
        <v>0</v>
      </c>
      <c r="M68" s="5"/>
    </row>
    <row r="69" spans="1:13" ht="22.8">
      <c r="A69" s="20" t="s">
        <v>120</v>
      </c>
      <c r="B69" s="37">
        <v>10</v>
      </c>
      <c r="C69" s="38" t="s">
        <v>121</v>
      </c>
      <c r="D69" s="39">
        <v>0</v>
      </c>
      <c r="E69" s="39">
        <v>0</v>
      </c>
      <c r="F69" s="39">
        <v>23</v>
      </c>
      <c r="G69" s="39">
        <v>0</v>
      </c>
      <c r="H69" s="39">
        <v>23</v>
      </c>
      <c r="I69" s="39">
        <v>1</v>
      </c>
      <c r="J69" s="39">
        <v>0</v>
      </c>
      <c r="K69" s="39">
        <v>1</v>
      </c>
      <c r="L69" s="40" t="s">
        <v>26</v>
      </c>
      <c r="M69" s="5"/>
    </row>
    <row r="70" spans="1:13">
      <c r="A70" s="20" t="s">
        <v>122</v>
      </c>
      <c r="B70" s="10">
        <v>11</v>
      </c>
      <c r="C70" s="11" t="s">
        <v>123</v>
      </c>
      <c r="D70" s="12">
        <v>0</v>
      </c>
      <c r="E70" s="12">
        <v>0</v>
      </c>
      <c r="F70" s="12">
        <v>2</v>
      </c>
      <c r="G70" s="12">
        <v>0</v>
      </c>
      <c r="H70" s="12">
        <v>2</v>
      </c>
      <c r="I70" s="12">
        <v>0</v>
      </c>
      <c r="J70" s="12">
        <v>0</v>
      </c>
      <c r="K70" s="19">
        <v>0</v>
      </c>
      <c r="L70" s="18"/>
      <c r="M70" s="5"/>
    </row>
    <row r="71" spans="1:13">
      <c r="A71" s="20" t="s">
        <v>124</v>
      </c>
      <c r="B71" s="10">
        <v>12</v>
      </c>
      <c r="C71" s="11" t="s">
        <v>125</v>
      </c>
      <c r="D71" s="12">
        <v>0</v>
      </c>
      <c r="E71" s="12">
        <v>0</v>
      </c>
      <c r="F71" s="12">
        <v>2</v>
      </c>
      <c r="G71" s="12">
        <v>0</v>
      </c>
      <c r="H71" s="12">
        <v>2</v>
      </c>
      <c r="I71" s="12">
        <v>0</v>
      </c>
      <c r="J71" s="12">
        <v>0</v>
      </c>
      <c r="K71" s="19">
        <v>0</v>
      </c>
      <c r="M71" s="5"/>
    </row>
    <row r="72" spans="1:13">
      <c r="A72" s="9">
        <v>0.54</v>
      </c>
      <c r="B72" s="10">
        <v>1</v>
      </c>
      <c r="C72" s="11" t="s">
        <v>126</v>
      </c>
      <c r="D72" s="12">
        <v>4</v>
      </c>
      <c r="E72" s="12">
        <v>0</v>
      </c>
      <c r="F72" s="12">
        <v>36</v>
      </c>
      <c r="G72" s="12">
        <v>1</v>
      </c>
      <c r="H72" s="12">
        <v>40</v>
      </c>
      <c r="I72" s="12">
        <v>1</v>
      </c>
      <c r="J72" s="12">
        <v>1</v>
      </c>
      <c r="K72" s="19">
        <v>0</v>
      </c>
      <c r="M72" s="5"/>
    </row>
    <row r="73" spans="1:13">
      <c r="A73" s="20" t="s">
        <v>127</v>
      </c>
      <c r="B73" s="10">
        <v>2</v>
      </c>
      <c r="C73" s="11" t="s">
        <v>128</v>
      </c>
      <c r="D73" s="12">
        <v>12</v>
      </c>
      <c r="E73" s="12">
        <v>0</v>
      </c>
      <c r="F73" s="12">
        <v>19</v>
      </c>
      <c r="G73" s="12">
        <v>2</v>
      </c>
      <c r="H73" s="12">
        <v>31</v>
      </c>
      <c r="I73" s="12">
        <v>1</v>
      </c>
      <c r="J73" s="12">
        <v>2</v>
      </c>
      <c r="K73" s="19">
        <v>0</v>
      </c>
      <c r="M73" s="5"/>
    </row>
    <row r="74" spans="1:13">
      <c r="A74" s="20" t="s">
        <v>129</v>
      </c>
      <c r="B74" s="10">
        <v>3</v>
      </c>
      <c r="C74" s="11" t="s">
        <v>130</v>
      </c>
      <c r="D74" s="12">
        <v>3</v>
      </c>
      <c r="E74" s="12">
        <v>0</v>
      </c>
      <c r="F74" s="12">
        <v>20</v>
      </c>
      <c r="G74" s="12">
        <v>1</v>
      </c>
      <c r="H74" s="12">
        <v>23</v>
      </c>
      <c r="I74" s="12">
        <v>1</v>
      </c>
      <c r="J74" s="12">
        <v>1</v>
      </c>
      <c r="K74" s="19">
        <v>0</v>
      </c>
      <c r="M74" s="5"/>
    </row>
    <row r="75" spans="1:13">
      <c r="A75" s="20" t="s">
        <v>131</v>
      </c>
      <c r="B75" s="10">
        <v>4</v>
      </c>
      <c r="C75" s="11" t="s">
        <v>132</v>
      </c>
      <c r="D75" s="12">
        <v>6</v>
      </c>
      <c r="E75" s="12">
        <v>0</v>
      </c>
      <c r="F75" s="12">
        <v>3</v>
      </c>
      <c r="G75" s="12">
        <v>0</v>
      </c>
      <c r="H75" s="12">
        <v>9</v>
      </c>
      <c r="I75" s="12">
        <v>0</v>
      </c>
      <c r="J75" s="12">
        <v>0</v>
      </c>
      <c r="K75" s="19">
        <v>0</v>
      </c>
      <c r="M75" s="5"/>
    </row>
    <row r="76" spans="1:13">
      <c r="A76" s="20" t="s">
        <v>133</v>
      </c>
      <c r="B76" s="10">
        <v>5</v>
      </c>
      <c r="C76" s="11" t="s">
        <v>134</v>
      </c>
      <c r="D76" s="12">
        <v>1</v>
      </c>
      <c r="E76" s="12">
        <v>0</v>
      </c>
      <c r="F76" s="12">
        <v>4</v>
      </c>
      <c r="G76" s="12">
        <v>0</v>
      </c>
      <c r="H76" s="12">
        <v>5</v>
      </c>
      <c r="I76" s="12">
        <v>0</v>
      </c>
      <c r="J76" s="12">
        <v>0</v>
      </c>
      <c r="K76" s="19">
        <v>0</v>
      </c>
      <c r="M76" s="5"/>
    </row>
    <row r="77" spans="1:13">
      <c r="A77" s="20" t="s">
        <v>135</v>
      </c>
      <c r="B77" s="10">
        <v>6</v>
      </c>
      <c r="C77" s="11" t="s">
        <v>136</v>
      </c>
      <c r="D77" s="12">
        <v>4</v>
      </c>
      <c r="E77" s="12">
        <v>0</v>
      </c>
      <c r="F77" s="12">
        <v>4</v>
      </c>
      <c r="G77" s="12">
        <v>0</v>
      </c>
      <c r="H77" s="12">
        <v>8</v>
      </c>
      <c r="I77" s="12">
        <v>0</v>
      </c>
      <c r="J77" s="12">
        <v>0</v>
      </c>
      <c r="K77" s="19">
        <v>0</v>
      </c>
      <c r="M77" s="5"/>
    </row>
    <row r="78" spans="1:13">
      <c r="A78" s="20" t="s">
        <v>137</v>
      </c>
      <c r="B78" s="10">
        <v>7</v>
      </c>
      <c r="C78" s="11" t="s">
        <v>138</v>
      </c>
      <c r="D78" s="12">
        <v>1</v>
      </c>
      <c r="E78" s="12">
        <v>0</v>
      </c>
      <c r="F78" s="12">
        <v>5</v>
      </c>
      <c r="G78" s="12">
        <v>2</v>
      </c>
      <c r="H78" s="12">
        <v>6</v>
      </c>
      <c r="I78" s="12">
        <v>0</v>
      </c>
      <c r="J78" s="12">
        <v>2</v>
      </c>
      <c r="K78" s="19">
        <v>0</v>
      </c>
      <c r="M78" s="5"/>
    </row>
    <row r="79" spans="1:13" ht="22.8">
      <c r="A79" s="20" t="s">
        <v>139</v>
      </c>
      <c r="B79" s="37">
        <v>8</v>
      </c>
      <c r="C79" s="38" t="s">
        <v>140</v>
      </c>
      <c r="D79" s="39">
        <v>267</v>
      </c>
      <c r="E79" s="39">
        <v>5</v>
      </c>
      <c r="F79" s="39">
        <v>657.5</v>
      </c>
      <c r="G79" s="39">
        <v>12.5</v>
      </c>
      <c r="H79" s="39">
        <v>924.5</v>
      </c>
      <c r="I79" s="39">
        <v>28</v>
      </c>
      <c r="J79" s="39">
        <v>17.5</v>
      </c>
      <c r="K79" s="39">
        <v>10.5</v>
      </c>
      <c r="L79" s="40" t="s">
        <v>26</v>
      </c>
      <c r="M79" s="5"/>
    </row>
    <row r="80" spans="1:13">
      <c r="A80" s="20" t="s">
        <v>141</v>
      </c>
      <c r="B80" s="10">
        <v>9</v>
      </c>
      <c r="C80" s="11" t="s">
        <v>142</v>
      </c>
      <c r="D80" s="12">
        <v>17</v>
      </c>
      <c r="E80" s="12">
        <v>0</v>
      </c>
      <c r="F80" s="12">
        <v>51</v>
      </c>
      <c r="G80" s="12">
        <v>2</v>
      </c>
      <c r="H80" s="12">
        <v>68</v>
      </c>
      <c r="I80" s="12">
        <v>2</v>
      </c>
      <c r="J80" s="12">
        <v>2</v>
      </c>
      <c r="K80" s="19">
        <v>0</v>
      </c>
      <c r="M80" s="5"/>
    </row>
    <row r="81" spans="1:13" ht="22.8">
      <c r="A81" s="20" t="s">
        <v>143</v>
      </c>
      <c r="B81" s="37">
        <v>10</v>
      </c>
      <c r="C81" s="38" t="s">
        <v>144</v>
      </c>
      <c r="D81" s="39">
        <v>26</v>
      </c>
      <c r="E81" s="39">
        <v>0</v>
      </c>
      <c r="F81" s="39">
        <v>40.5</v>
      </c>
      <c r="G81" s="39">
        <v>0.5</v>
      </c>
      <c r="H81" s="39">
        <v>66.5</v>
      </c>
      <c r="I81" s="39">
        <v>2</v>
      </c>
      <c r="J81" s="39">
        <v>0.5</v>
      </c>
      <c r="K81" s="39">
        <v>1.5</v>
      </c>
      <c r="L81" s="40" t="s">
        <v>26</v>
      </c>
      <c r="M81" s="5"/>
    </row>
    <row r="82" spans="1:13">
      <c r="A82" s="20" t="s">
        <v>145</v>
      </c>
      <c r="B82" s="10">
        <v>11</v>
      </c>
      <c r="C82" s="11" t="s">
        <v>146</v>
      </c>
      <c r="D82" s="12">
        <v>16</v>
      </c>
      <c r="E82" s="12">
        <v>0</v>
      </c>
      <c r="F82" s="12">
        <v>20</v>
      </c>
      <c r="G82" s="12">
        <v>1</v>
      </c>
      <c r="H82" s="12">
        <v>36</v>
      </c>
      <c r="I82" s="12">
        <v>1</v>
      </c>
      <c r="J82" s="12">
        <v>1</v>
      </c>
      <c r="K82" s="19">
        <v>0</v>
      </c>
      <c r="M82" s="5"/>
    </row>
    <row r="83" spans="1:13">
      <c r="A83" s="20" t="s">
        <v>147</v>
      </c>
      <c r="B83" s="10">
        <v>12</v>
      </c>
      <c r="C83" s="11" t="s">
        <v>148</v>
      </c>
      <c r="D83" s="12">
        <v>11</v>
      </c>
      <c r="E83" s="12">
        <v>0</v>
      </c>
      <c r="F83" s="12">
        <v>11</v>
      </c>
      <c r="G83" s="12">
        <v>1</v>
      </c>
      <c r="H83" s="12">
        <v>22</v>
      </c>
      <c r="I83" s="12">
        <v>1</v>
      </c>
      <c r="J83" s="12">
        <v>1</v>
      </c>
      <c r="K83" s="19">
        <v>0</v>
      </c>
      <c r="M83" s="5"/>
    </row>
    <row r="84" spans="1:13">
      <c r="A84" s="20" t="s">
        <v>149</v>
      </c>
      <c r="B84" s="10">
        <v>13</v>
      </c>
      <c r="C84" s="11" t="s">
        <v>150</v>
      </c>
      <c r="D84" s="12">
        <v>2</v>
      </c>
      <c r="E84" s="12">
        <v>0</v>
      </c>
      <c r="F84" s="12">
        <v>1</v>
      </c>
      <c r="G84" s="12">
        <v>0</v>
      </c>
      <c r="H84" s="12">
        <v>3</v>
      </c>
      <c r="I84" s="12">
        <v>0</v>
      </c>
      <c r="J84" s="12">
        <v>0</v>
      </c>
      <c r="K84" s="19">
        <v>0</v>
      </c>
      <c r="M84" s="5"/>
    </row>
    <row r="85" spans="1:13">
      <c r="A85" s="20" t="s">
        <v>151</v>
      </c>
      <c r="B85" s="10">
        <v>14</v>
      </c>
      <c r="C85" s="11" t="s">
        <v>152</v>
      </c>
      <c r="D85" s="12">
        <v>9</v>
      </c>
      <c r="E85" s="12">
        <v>1</v>
      </c>
      <c r="F85" s="12">
        <v>34</v>
      </c>
      <c r="G85" s="12">
        <v>0</v>
      </c>
      <c r="H85" s="12">
        <v>43</v>
      </c>
      <c r="I85" s="12">
        <v>1</v>
      </c>
      <c r="J85" s="12">
        <v>1</v>
      </c>
      <c r="K85" s="19">
        <v>0</v>
      </c>
      <c r="M85" s="5"/>
    </row>
    <row r="86" spans="1:13">
      <c r="A86" s="20" t="s">
        <v>153</v>
      </c>
      <c r="B86" s="10">
        <v>15</v>
      </c>
      <c r="C86" s="11" t="s">
        <v>154</v>
      </c>
      <c r="D86" s="12">
        <v>6</v>
      </c>
      <c r="E86" s="12">
        <v>0</v>
      </c>
      <c r="F86" s="12">
        <v>13</v>
      </c>
      <c r="G86" s="12">
        <v>1</v>
      </c>
      <c r="H86" s="12">
        <v>19</v>
      </c>
      <c r="I86" s="12">
        <v>1</v>
      </c>
      <c r="J86" s="12">
        <v>1</v>
      </c>
      <c r="K86" s="19">
        <v>0</v>
      </c>
      <c r="M86" s="5"/>
    </row>
    <row r="87" spans="1:13">
      <c r="A87" s="20" t="s">
        <v>155</v>
      </c>
      <c r="B87" s="10">
        <v>16</v>
      </c>
      <c r="C87" s="11" t="s">
        <v>156</v>
      </c>
      <c r="D87" s="12">
        <v>7</v>
      </c>
      <c r="E87" s="12">
        <v>0</v>
      </c>
      <c r="F87" s="12">
        <v>15</v>
      </c>
      <c r="G87" s="12">
        <v>1</v>
      </c>
      <c r="H87" s="12">
        <v>22</v>
      </c>
      <c r="I87" s="12">
        <v>1</v>
      </c>
      <c r="J87" s="12">
        <v>1</v>
      </c>
      <c r="K87" s="19">
        <v>0</v>
      </c>
      <c r="M87" s="5"/>
    </row>
    <row r="88" spans="1:13">
      <c r="A88" s="20" t="s">
        <v>157</v>
      </c>
      <c r="B88" s="10">
        <v>17</v>
      </c>
      <c r="C88" s="11" t="s">
        <v>158</v>
      </c>
      <c r="D88" s="12">
        <v>6</v>
      </c>
      <c r="E88" s="12">
        <v>0</v>
      </c>
      <c r="F88" s="12">
        <v>7</v>
      </c>
      <c r="G88" s="12">
        <v>1</v>
      </c>
      <c r="H88" s="12">
        <v>13</v>
      </c>
      <c r="I88" s="12">
        <v>0</v>
      </c>
      <c r="J88" s="12">
        <v>1</v>
      </c>
      <c r="K88" s="19">
        <v>0</v>
      </c>
      <c r="M88" s="5"/>
    </row>
    <row r="89" spans="1:13">
      <c r="A89" s="20" t="s">
        <v>159</v>
      </c>
      <c r="B89" s="10">
        <v>18</v>
      </c>
      <c r="C89" s="11" t="s">
        <v>160</v>
      </c>
      <c r="D89" s="12">
        <v>7</v>
      </c>
      <c r="E89" s="12">
        <v>0</v>
      </c>
      <c r="F89" s="12">
        <v>27</v>
      </c>
      <c r="G89" s="12">
        <v>1</v>
      </c>
      <c r="H89" s="12">
        <v>34</v>
      </c>
      <c r="I89" s="12">
        <v>1</v>
      </c>
      <c r="J89" s="12">
        <v>1</v>
      </c>
      <c r="K89" s="19">
        <v>0</v>
      </c>
      <c r="M89" s="5"/>
    </row>
    <row r="90" spans="1:13">
      <c r="A90" s="20" t="s">
        <v>161</v>
      </c>
      <c r="B90" s="10">
        <v>19</v>
      </c>
      <c r="C90" s="11" t="s">
        <v>162</v>
      </c>
      <c r="D90" s="12">
        <v>6</v>
      </c>
      <c r="E90" s="12">
        <v>0</v>
      </c>
      <c r="F90" s="12">
        <v>13</v>
      </c>
      <c r="G90" s="12">
        <v>1</v>
      </c>
      <c r="H90" s="12">
        <v>19</v>
      </c>
      <c r="I90" s="12">
        <v>1</v>
      </c>
      <c r="J90" s="12">
        <v>1</v>
      </c>
      <c r="K90" s="19">
        <v>0</v>
      </c>
      <c r="L90" s="18"/>
      <c r="M90" s="5"/>
    </row>
    <row r="91" spans="1:13">
      <c r="A91" s="20" t="s">
        <v>163</v>
      </c>
      <c r="B91" s="10">
        <v>20</v>
      </c>
      <c r="C91" s="11" t="s">
        <v>164</v>
      </c>
      <c r="D91" s="12">
        <v>5</v>
      </c>
      <c r="E91" s="12">
        <v>0</v>
      </c>
      <c r="F91" s="12">
        <v>9</v>
      </c>
      <c r="G91" s="12">
        <v>0</v>
      </c>
      <c r="H91" s="12">
        <v>14</v>
      </c>
      <c r="I91" s="12">
        <v>0</v>
      </c>
      <c r="J91" s="12">
        <v>0</v>
      </c>
      <c r="K91" s="19">
        <v>0</v>
      </c>
      <c r="M91" s="5"/>
    </row>
    <row r="92" spans="1:13">
      <c r="A92" s="20" t="s">
        <v>165</v>
      </c>
      <c r="B92" s="10">
        <v>21</v>
      </c>
      <c r="C92" s="11" t="s">
        <v>166</v>
      </c>
      <c r="D92" s="12">
        <v>7</v>
      </c>
      <c r="E92" s="12">
        <v>0</v>
      </c>
      <c r="F92" s="12">
        <v>7</v>
      </c>
      <c r="G92" s="12">
        <v>1</v>
      </c>
      <c r="H92" s="12">
        <v>14</v>
      </c>
      <c r="I92" s="12">
        <v>0</v>
      </c>
      <c r="J92" s="12">
        <v>1</v>
      </c>
      <c r="K92" s="19">
        <v>0</v>
      </c>
      <c r="M92" s="5"/>
    </row>
    <row r="93" spans="1:13">
      <c r="A93" s="20" t="s">
        <v>167</v>
      </c>
      <c r="B93" s="10">
        <v>22</v>
      </c>
      <c r="C93" s="11" t="s">
        <v>168</v>
      </c>
      <c r="D93" s="12">
        <v>10</v>
      </c>
      <c r="E93" s="12">
        <v>0</v>
      </c>
      <c r="F93" s="12">
        <v>40</v>
      </c>
      <c r="G93" s="12">
        <v>4</v>
      </c>
      <c r="H93" s="12">
        <v>50</v>
      </c>
      <c r="I93" s="12">
        <v>2</v>
      </c>
      <c r="J93" s="12">
        <v>4</v>
      </c>
      <c r="K93" s="19">
        <v>0</v>
      </c>
      <c r="M93" s="5"/>
    </row>
    <row r="94" spans="1:13">
      <c r="A94" s="20" t="s">
        <v>169</v>
      </c>
      <c r="B94" s="10">
        <v>23</v>
      </c>
      <c r="C94" s="11" t="s">
        <v>170</v>
      </c>
      <c r="D94" s="12">
        <v>18</v>
      </c>
      <c r="E94" s="12">
        <v>1</v>
      </c>
      <c r="F94" s="12">
        <v>10</v>
      </c>
      <c r="G94" s="12">
        <v>0</v>
      </c>
      <c r="H94" s="12">
        <v>28</v>
      </c>
      <c r="I94" s="12">
        <v>1</v>
      </c>
      <c r="J94" s="12">
        <v>1</v>
      </c>
      <c r="K94" s="19">
        <v>0</v>
      </c>
      <c r="M94" s="5"/>
    </row>
    <row r="95" spans="1:13">
      <c r="A95" s="20" t="s">
        <v>171</v>
      </c>
      <c r="B95" s="10">
        <v>24</v>
      </c>
      <c r="C95" s="11" t="s">
        <v>172</v>
      </c>
      <c r="D95" s="12">
        <v>9</v>
      </c>
      <c r="E95" s="12">
        <v>1</v>
      </c>
      <c r="F95" s="12">
        <v>11</v>
      </c>
      <c r="G95" s="12">
        <v>0</v>
      </c>
      <c r="H95" s="12">
        <v>20</v>
      </c>
      <c r="I95" s="12">
        <v>1</v>
      </c>
      <c r="J95" s="12">
        <v>1</v>
      </c>
      <c r="K95" s="19">
        <v>0</v>
      </c>
      <c r="M95" s="5"/>
    </row>
    <row r="96" spans="1:13">
      <c r="A96" s="20" t="s">
        <v>173</v>
      </c>
      <c r="B96" s="10">
        <v>25</v>
      </c>
      <c r="C96" s="11" t="s">
        <v>174</v>
      </c>
      <c r="D96" s="12">
        <v>7</v>
      </c>
      <c r="E96" s="12">
        <v>2</v>
      </c>
      <c r="F96" s="12">
        <v>3</v>
      </c>
      <c r="G96" s="12">
        <v>0</v>
      </c>
      <c r="H96" s="12">
        <v>10</v>
      </c>
      <c r="I96" s="12">
        <v>0</v>
      </c>
      <c r="J96" s="12">
        <v>2</v>
      </c>
      <c r="K96" s="19">
        <v>0</v>
      </c>
      <c r="M96" s="5"/>
    </row>
    <row r="97" spans="1:13">
      <c r="A97" s="20" t="s">
        <v>175</v>
      </c>
      <c r="B97" s="10">
        <v>26</v>
      </c>
      <c r="C97" s="11" t="s">
        <v>176</v>
      </c>
      <c r="D97" s="12">
        <v>2</v>
      </c>
      <c r="E97" s="12">
        <v>0</v>
      </c>
      <c r="F97" s="12">
        <v>4</v>
      </c>
      <c r="G97" s="12">
        <v>4</v>
      </c>
      <c r="H97" s="12">
        <v>6</v>
      </c>
      <c r="I97" s="12">
        <v>0</v>
      </c>
      <c r="J97" s="12">
        <v>4</v>
      </c>
      <c r="K97" s="19">
        <v>0</v>
      </c>
      <c r="M97" s="5"/>
    </row>
    <row r="98" spans="1:13">
      <c r="A98" s="20" t="s">
        <v>177</v>
      </c>
      <c r="B98" s="10">
        <v>27</v>
      </c>
      <c r="C98" s="11" t="s">
        <v>178</v>
      </c>
      <c r="D98" s="12">
        <v>20</v>
      </c>
      <c r="E98" s="12">
        <v>0</v>
      </c>
      <c r="F98" s="12">
        <v>25</v>
      </c>
      <c r="G98" s="12">
        <v>2</v>
      </c>
      <c r="H98" s="12">
        <v>45</v>
      </c>
      <c r="I98" s="12">
        <v>1</v>
      </c>
      <c r="J98" s="12">
        <v>2</v>
      </c>
      <c r="K98" s="19">
        <v>0</v>
      </c>
      <c r="M98" s="5"/>
    </row>
    <row r="99" spans="1:13">
      <c r="A99" s="20" t="s">
        <v>179</v>
      </c>
      <c r="B99" s="10">
        <v>28</v>
      </c>
      <c r="C99" s="11" t="s">
        <v>180</v>
      </c>
      <c r="D99" s="12">
        <v>7</v>
      </c>
      <c r="E99" s="12">
        <v>0</v>
      </c>
      <c r="F99" s="12">
        <v>5</v>
      </c>
      <c r="G99" s="12">
        <v>0</v>
      </c>
      <c r="H99" s="12">
        <v>12</v>
      </c>
      <c r="I99" s="12">
        <v>0</v>
      </c>
      <c r="J99" s="12">
        <v>0</v>
      </c>
      <c r="K99" s="19">
        <v>0</v>
      </c>
      <c r="M99" s="5"/>
    </row>
    <row r="100" spans="1:13">
      <c r="A100" s="20" t="s">
        <v>181</v>
      </c>
      <c r="B100" s="10">
        <v>29</v>
      </c>
      <c r="C100" s="11" t="s">
        <v>182</v>
      </c>
      <c r="D100" s="12">
        <v>0</v>
      </c>
      <c r="E100" s="12">
        <v>0</v>
      </c>
      <c r="F100" s="12">
        <v>12</v>
      </c>
      <c r="G100" s="12">
        <v>1</v>
      </c>
      <c r="H100" s="12">
        <v>12</v>
      </c>
      <c r="I100" s="12">
        <v>0</v>
      </c>
      <c r="J100" s="12">
        <v>1</v>
      </c>
      <c r="K100" s="19">
        <v>0</v>
      </c>
      <c r="M100" s="5"/>
    </row>
    <row r="101" spans="1:13">
      <c r="A101" s="20" t="s">
        <v>183</v>
      </c>
      <c r="B101" s="10">
        <v>30</v>
      </c>
      <c r="C101" s="11" t="s">
        <v>184</v>
      </c>
      <c r="D101" s="12">
        <v>0</v>
      </c>
      <c r="E101" s="12">
        <v>0</v>
      </c>
      <c r="F101" s="12">
        <v>10</v>
      </c>
      <c r="G101" s="12">
        <v>0</v>
      </c>
      <c r="H101" s="12">
        <v>10</v>
      </c>
      <c r="I101" s="12">
        <v>0</v>
      </c>
      <c r="J101" s="12">
        <v>0</v>
      </c>
      <c r="K101" s="19">
        <v>0</v>
      </c>
      <c r="M101" s="5"/>
    </row>
    <row r="102" spans="1:13">
      <c r="A102" s="20" t="s">
        <v>185</v>
      </c>
      <c r="B102" s="10">
        <v>31</v>
      </c>
      <c r="C102" s="11" t="s">
        <v>186</v>
      </c>
      <c r="D102" s="12">
        <v>0</v>
      </c>
      <c r="E102" s="12">
        <v>0</v>
      </c>
      <c r="F102" s="12">
        <v>3</v>
      </c>
      <c r="G102" s="12">
        <v>0</v>
      </c>
      <c r="H102" s="12">
        <v>3</v>
      </c>
      <c r="I102" s="12">
        <v>0</v>
      </c>
      <c r="J102" s="12">
        <v>0</v>
      </c>
      <c r="K102" s="19">
        <v>0</v>
      </c>
      <c r="M102" s="5"/>
    </row>
    <row r="103" spans="1:13">
      <c r="A103" s="20" t="s">
        <v>187</v>
      </c>
      <c r="B103" s="10">
        <v>32</v>
      </c>
      <c r="C103" s="11" t="s">
        <v>188</v>
      </c>
      <c r="D103" s="12">
        <v>0</v>
      </c>
      <c r="E103" s="12">
        <v>0</v>
      </c>
      <c r="F103" s="12">
        <v>2</v>
      </c>
      <c r="G103" s="12">
        <v>2</v>
      </c>
      <c r="H103" s="12">
        <v>2</v>
      </c>
      <c r="I103" s="12">
        <v>0</v>
      </c>
      <c r="J103" s="12">
        <v>2</v>
      </c>
      <c r="K103" s="19">
        <v>0</v>
      </c>
      <c r="M103" s="5"/>
    </row>
    <row r="104" spans="1:13" ht="27.6">
      <c r="A104" s="20" t="s">
        <v>189</v>
      </c>
      <c r="B104" s="10">
        <v>33</v>
      </c>
      <c r="C104" s="11" t="s">
        <v>190</v>
      </c>
      <c r="D104" s="12">
        <v>0</v>
      </c>
      <c r="E104" s="12">
        <v>0</v>
      </c>
      <c r="F104" s="12">
        <v>3</v>
      </c>
      <c r="G104" s="12">
        <v>0</v>
      </c>
      <c r="H104" s="12">
        <v>3</v>
      </c>
      <c r="I104" s="12">
        <v>0</v>
      </c>
      <c r="J104" s="12">
        <v>0</v>
      </c>
      <c r="K104" s="19">
        <v>0</v>
      </c>
      <c r="M104" s="5"/>
    </row>
    <row r="105" spans="1:13">
      <c r="A105" s="20" t="s">
        <v>191</v>
      </c>
      <c r="B105" s="10">
        <v>34</v>
      </c>
      <c r="C105" s="11" t="s">
        <v>192</v>
      </c>
      <c r="D105" s="12">
        <v>0</v>
      </c>
      <c r="E105" s="12">
        <v>0</v>
      </c>
      <c r="F105" s="12">
        <v>4</v>
      </c>
      <c r="G105" s="12">
        <v>0</v>
      </c>
      <c r="H105" s="12">
        <v>4</v>
      </c>
      <c r="I105" s="12">
        <v>0</v>
      </c>
      <c r="J105" s="12">
        <v>0</v>
      </c>
      <c r="K105" s="19">
        <v>0</v>
      </c>
      <c r="M105" s="5"/>
    </row>
    <row r="106" spans="1:13" ht="22.8">
      <c r="A106" s="20" t="s">
        <v>193</v>
      </c>
      <c r="B106" s="37">
        <v>35</v>
      </c>
      <c r="C106" s="38" t="s">
        <v>194</v>
      </c>
      <c r="D106" s="39">
        <v>0</v>
      </c>
      <c r="E106" s="39">
        <v>0</v>
      </c>
      <c r="F106" s="39">
        <v>58</v>
      </c>
      <c r="G106" s="39">
        <v>0</v>
      </c>
      <c r="H106" s="39">
        <v>58</v>
      </c>
      <c r="I106" s="39">
        <v>2</v>
      </c>
      <c r="J106" s="39">
        <v>0</v>
      </c>
      <c r="K106" s="39">
        <v>2</v>
      </c>
      <c r="L106" s="40" t="s">
        <v>26</v>
      </c>
      <c r="M106" s="5"/>
    </row>
    <row r="107" spans="1:13" ht="22.8">
      <c r="A107" s="20" t="s">
        <v>195</v>
      </c>
      <c r="B107" s="37">
        <v>36</v>
      </c>
      <c r="C107" s="38" t="s">
        <v>196</v>
      </c>
      <c r="D107" s="39">
        <v>0</v>
      </c>
      <c r="E107" s="39">
        <v>0</v>
      </c>
      <c r="F107" s="39">
        <v>17</v>
      </c>
      <c r="G107" s="39">
        <v>0</v>
      </c>
      <c r="H107" s="39">
        <v>17</v>
      </c>
      <c r="I107" s="39">
        <v>1</v>
      </c>
      <c r="J107" s="39">
        <v>0</v>
      </c>
      <c r="K107" s="39">
        <v>1</v>
      </c>
      <c r="L107" s="40" t="s">
        <v>26</v>
      </c>
      <c r="M107" s="5"/>
    </row>
    <row r="108" spans="1:13">
      <c r="A108" s="20" t="s">
        <v>197</v>
      </c>
      <c r="B108" s="10">
        <v>37</v>
      </c>
      <c r="C108" s="11" t="s">
        <v>198</v>
      </c>
      <c r="D108" s="12">
        <v>0</v>
      </c>
      <c r="E108" s="12">
        <v>0</v>
      </c>
      <c r="F108" s="12">
        <v>1</v>
      </c>
      <c r="G108" s="12">
        <v>0</v>
      </c>
      <c r="H108" s="12">
        <v>1</v>
      </c>
      <c r="I108" s="12">
        <v>0</v>
      </c>
      <c r="J108" s="12">
        <v>0</v>
      </c>
      <c r="K108" s="19">
        <v>0</v>
      </c>
      <c r="M108" s="5"/>
    </row>
    <row r="109" spans="1:13">
      <c r="A109" s="20" t="s">
        <v>199</v>
      </c>
      <c r="B109" s="10">
        <v>38</v>
      </c>
      <c r="C109" s="11" t="s">
        <v>200</v>
      </c>
      <c r="D109" s="12">
        <v>0</v>
      </c>
      <c r="E109" s="12">
        <v>0</v>
      </c>
      <c r="F109" s="12">
        <v>20</v>
      </c>
      <c r="G109" s="12">
        <v>1</v>
      </c>
      <c r="H109" s="12">
        <v>20</v>
      </c>
      <c r="I109" s="12">
        <v>1</v>
      </c>
      <c r="J109" s="12">
        <v>1</v>
      </c>
      <c r="K109" s="19">
        <v>0</v>
      </c>
      <c r="M109" s="5"/>
    </row>
    <row r="110" spans="1:13">
      <c r="A110" s="9">
        <v>0.55000000000000004</v>
      </c>
      <c r="B110" s="10">
        <v>1</v>
      </c>
      <c r="C110" s="11" t="s">
        <v>201</v>
      </c>
      <c r="D110" s="12">
        <v>5</v>
      </c>
      <c r="E110" s="12">
        <v>0</v>
      </c>
      <c r="F110" s="12">
        <v>7</v>
      </c>
      <c r="G110" s="12">
        <v>1</v>
      </c>
      <c r="H110" s="12">
        <v>12</v>
      </c>
      <c r="I110" s="12">
        <v>0</v>
      </c>
      <c r="J110" s="12">
        <v>1</v>
      </c>
      <c r="K110" s="19">
        <v>0</v>
      </c>
      <c r="M110" s="5"/>
    </row>
    <row r="111" spans="1:13">
      <c r="A111" s="20" t="s">
        <v>202</v>
      </c>
      <c r="B111" s="10">
        <v>2</v>
      </c>
      <c r="C111" s="11" t="s">
        <v>203</v>
      </c>
      <c r="D111" s="12">
        <v>65</v>
      </c>
      <c r="E111" s="12">
        <v>0</v>
      </c>
      <c r="F111" s="12">
        <v>107</v>
      </c>
      <c r="G111" s="12">
        <v>6</v>
      </c>
      <c r="H111" s="12">
        <v>172</v>
      </c>
      <c r="I111" s="12">
        <v>5</v>
      </c>
      <c r="J111" s="12">
        <v>6</v>
      </c>
      <c r="K111" s="19">
        <v>0</v>
      </c>
      <c r="M111" s="5"/>
    </row>
    <row r="112" spans="1:13">
      <c r="A112" s="20" t="s">
        <v>204</v>
      </c>
      <c r="B112" s="10">
        <v>3</v>
      </c>
      <c r="C112" s="11" t="s">
        <v>205</v>
      </c>
      <c r="D112" s="12">
        <v>63</v>
      </c>
      <c r="E112" s="12">
        <v>3</v>
      </c>
      <c r="F112" s="12">
        <v>89</v>
      </c>
      <c r="G112" s="12">
        <v>3</v>
      </c>
      <c r="H112" s="12">
        <v>152</v>
      </c>
      <c r="I112" s="12">
        <v>5</v>
      </c>
      <c r="J112" s="12">
        <v>6</v>
      </c>
      <c r="K112" s="19">
        <v>0</v>
      </c>
      <c r="M112" s="5"/>
    </row>
    <row r="113" spans="1:13" ht="22.8">
      <c r="A113" s="20" t="s">
        <v>206</v>
      </c>
      <c r="B113" s="37">
        <v>4</v>
      </c>
      <c r="C113" s="38" t="s">
        <v>207</v>
      </c>
      <c r="D113" s="39">
        <v>45</v>
      </c>
      <c r="E113" s="39">
        <v>0</v>
      </c>
      <c r="F113" s="39">
        <v>94</v>
      </c>
      <c r="G113" s="39">
        <v>3</v>
      </c>
      <c r="H113" s="39">
        <v>139</v>
      </c>
      <c r="I113" s="39">
        <v>4</v>
      </c>
      <c r="J113" s="39">
        <v>3</v>
      </c>
      <c r="K113" s="39">
        <v>1</v>
      </c>
      <c r="L113" s="40" t="s">
        <v>26</v>
      </c>
      <c r="M113" s="5"/>
    </row>
    <row r="114" spans="1:13">
      <c r="A114" s="20" t="s">
        <v>208</v>
      </c>
      <c r="B114" s="10">
        <v>5</v>
      </c>
      <c r="C114" s="11" t="s">
        <v>209</v>
      </c>
      <c r="D114" s="12">
        <v>28</v>
      </c>
      <c r="E114" s="12">
        <v>0</v>
      </c>
      <c r="F114" s="12">
        <v>47</v>
      </c>
      <c r="G114" s="12">
        <v>2</v>
      </c>
      <c r="H114" s="12">
        <v>75</v>
      </c>
      <c r="I114" s="12">
        <v>2</v>
      </c>
      <c r="J114" s="12">
        <v>2</v>
      </c>
      <c r="K114" s="19">
        <v>0</v>
      </c>
      <c r="L114" s="18"/>
      <c r="M114" s="5"/>
    </row>
    <row r="115" spans="1:13">
      <c r="A115" s="20" t="s">
        <v>210</v>
      </c>
      <c r="B115" s="10">
        <v>6</v>
      </c>
      <c r="C115" s="11" t="s">
        <v>211</v>
      </c>
      <c r="D115" s="12">
        <v>26</v>
      </c>
      <c r="E115" s="12">
        <v>0</v>
      </c>
      <c r="F115" s="12">
        <v>50</v>
      </c>
      <c r="G115" s="12">
        <v>2</v>
      </c>
      <c r="H115" s="12">
        <v>76</v>
      </c>
      <c r="I115" s="12">
        <v>2</v>
      </c>
      <c r="J115" s="12">
        <v>2</v>
      </c>
      <c r="K115" s="19">
        <v>0</v>
      </c>
      <c r="M115" s="5"/>
    </row>
    <row r="116" spans="1:13">
      <c r="A116" s="20" t="s">
        <v>212</v>
      </c>
      <c r="B116" s="10">
        <v>7</v>
      </c>
      <c r="C116" s="27" t="s">
        <v>213</v>
      </c>
      <c r="D116" s="19">
        <v>13</v>
      </c>
      <c r="E116" s="19">
        <v>1</v>
      </c>
      <c r="F116" s="19">
        <v>3</v>
      </c>
      <c r="G116" s="19">
        <v>0</v>
      </c>
      <c r="H116" s="19">
        <v>16</v>
      </c>
      <c r="I116" s="19">
        <v>0</v>
      </c>
      <c r="J116" s="19">
        <v>1</v>
      </c>
      <c r="K116" s="19">
        <v>0</v>
      </c>
      <c r="M116" s="5"/>
    </row>
    <row r="117" spans="1:13" ht="22.8">
      <c r="A117" s="20" t="s">
        <v>214</v>
      </c>
      <c r="B117" s="37">
        <v>8</v>
      </c>
      <c r="C117" s="38" t="s">
        <v>215</v>
      </c>
      <c r="D117" s="39">
        <v>16</v>
      </c>
      <c r="E117" s="39">
        <v>0</v>
      </c>
      <c r="F117" s="39">
        <v>21</v>
      </c>
      <c r="G117" s="39">
        <v>0</v>
      </c>
      <c r="H117" s="39">
        <v>37</v>
      </c>
      <c r="I117" s="39">
        <v>1</v>
      </c>
      <c r="J117" s="39">
        <v>0</v>
      </c>
      <c r="K117" s="39">
        <v>1</v>
      </c>
      <c r="L117" s="40" t="s">
        <v>26</v>
      </c>
      <c r="M117" s="5"/>
    </row>
    <row r="118" spans="1:13">
      <c r="A118" s="20" t="s">
        <v>216</v>
      </c>
      <c r="B118" s="10">
        <v>9</v>
      </c>
      <c r="C118" s="11" t="s">
        <v>217</v>
      </c>
      <c r="D118" s="12">
        <v>34</v>
      </c>
      <c r="E118" s="12">
        <v>0</v>
      </c>
      <c r="F118" s="12">
        <v>42</v>
      </c>
      <c r="G118" s="12">
        <v>3</v>
      </c>
      <c r="H118" s="12">
        <v>76</v>
      </c>
      <c r="I118" s="12">
        <v>2</v>
      </c>
      <c r="J118" s="12">
        <v>3</v>
      </c>
      <c r="K118" s="19">
        <v>0</v>
      </c>
      <c r="M118" s="5"/>
    </row>
    <row r="119" spans="1:13">
      <c r="A119" s="20" t="s">
        <v>218</v>
      </c>
      <c r="B119" s="10">
        <v>10</v>
      </c>
      <c r="C119" s="11" t="s">
        <v>219</v>
      </c>
      <c r="D119" s="12">
        <v>8</v>
      </c>
      <c r="E119" s="12">
        <v>0</v>
      </c>
      <c r="F119" s="12">
        <v>31</v>
      </c>
      <c r="G119" s="12">
        <v>1</v>
      </c>
      <c r="H119" s="12">
        <v>39</v>
      </c>
      <c r="I119" s="12">
        <v>1</v>
      </c>
      <c r="J119" s="12">
        <v>1</v>
      </c>
      <c r="K119" s="19">
        <v>0</v>
      </c>
      <c r="M119" s="5"/>
    </row>
    <row r="120" spans="1:13" ht="22.8">
      <c r="A120" s="20" t="s">
        <v>220</v>
      </c>
      <c r="B120" s="37">
        <v>11</v>
      </c>
      <c r="C120" s="38" t="s">
        <v>221</v>
      </c>
      <c r="D120" s="39">
        <v>7</v>
      </c>
      <c r="E120" s="39">
        <v>0</v>
      </c>
      <c r="F120" s="39">
        <v>14</v>
      </c>
      <c r="G120" s="39">
        <v>0</v>
      </c>
      <c r="H120" s="39">
        <v>21</v>
      </c>
      <c r="I120" s="39">
        <v>1</v>
      </c>
      <c r="J120" s="39">
        <v>0</v>
      </c>
      <c r="K120" s="39">
        <v>1</v>
      </c>
      <c r="L120" s="40" t="s">
        <v>26</v>
      </c>
      <c r="M120" s="5"/>
    </row>
    <row r="121" spans="1:13">
      <c r="A121" s="20" t="s">
        <v>222</v>
      </c>
      <c r="B121" s="10">
        <v>12</v>
      </c>
      <c r="C121" s="11" t="s">
        <v>223</v>
      </c>
      <c r="D121" s="12">
        <v>7</v>
      </c>
      <c r="E121" s="12">
        <v>0</v>
      </c>
      <c r="F121" s="12">
        <v>16</v>
      </c>
      <c r="G121" s="12">
        <v>1</v>
      </c>
      <c r="H121" s="12">
        <v>23</v>
      </c>
      <c r="I121" s="12">
        <v>1</v>
      </c>
      <c r="J121" s="12">
        <v>1</v>
      </c>
      <c r="K121" s="19">
        <v>0</v>
      </c>
      <c r="M121" s="5"/>
    </row>
    <row r="122" spans="1:13">
      <c r="A122" s="20" t="s">
        <v>224</v>
      </c>
      <c r="B122" s="10">
        <v>13</v>
      </c>
      <c r="C122" s="11" t="s">
        <v>225</v>
      </c>
      <c r="D122" s="12">
        <v>0</v>
      </c>
      <c r="E122" s="12">
        <v>0</v>
      </c>
      <c r="F122" s="12">
        <v>1</v>
      </c>
      <c r="G122" s="12">
        <v>0</v>
      </c>
      <c r="H122" s="12">
        <v>1</v>
      </c>
      <c r="I122" s="12">
        <v>0</v>
      </c>
      <c r="J122" s="12">
        <v>0</v>
      </c>
      <c r="K122" s="19">
        <v>0</v>
      </c>
      <c r="M122" s="5"/>
    </row>
    <row r="123" spans="1:13">
      <c r="A123" s="20" t="s">
        <v>226</v>
      </c>
      <c r="B123" s="10">
        <v>14</v>
      </c>
      <c r="C123" s="11" t="s">
        <v>227</v>
      </c>
      <c r="D123" s="12">
        <v>0</v>
      </c>
      <c r="E123" s="12">
        <v>0</v>
      </c>
      <c r="F123" s="12">
        <v>2</v>
      </c>
      <c r="G123" s="12">
        <v>0</v>
      </c>
      <c r="H123" s="12">
        <v>2</v>
      </c>
      <c r="I123" s="12">
        <v>0</v>
      </c>
      <c r="J123" s="12">
        <v>0</v>
      </c>
      <c r="K123" s="19">
        <v>0</v>
      </c>
      <c r="M123" s="5"/>
    </row>
    <row r="124" spans="1:13">
      <c r="A124" s="20" t="s">
        <v>228</v>
      </c>
      <c r="B124" s="10">
        <v>15</v>
      </c>
      <c r="C124" s="11" t="s">
        <v>229</v>
      </c>
      <c r="D124" s="12">
        <v>0</v>
      </c>
      <c r="E124" s="12">
        <v>0</v>
      </c>
      <c r="F124" s="12">
        <v>2</v>
      </c>
      <c r="G124" s="12">
        <v>0</v>
      </c>
      <c r="H124" s="12">
        <v>2</v>
      </c>
      <c r="I124" s="12">
        <v>0</v>
      </c>
      <c r="J124" s="12">
        <v>0</v>
      </c>
      <c r="K124" s="19">
        <v>0</v>
      </c>
      <c r="M124" s="5"/>
    </row>
    <row r="125" spans="1:13">
      <c r="A125" s="20" t="s">
        <v>230</v>
      </c>
      <c r="B125" s="10">
        <v>16</v>
      </c>
      <c r="C125" s="11" t="s">
        <v>231</v>
      </c>
      <c r="D125" s="12">
        <v>0</v>
      </c>
      <c r="E125" s="12">
        <v>0</v>
      </c>
      <c r="F125" s="12">
        <v>1</v>
      </c>
      <c r="G125" s="12">
        <v>0</v>
      </c>
      <c r="H125" s="12">
        <v>1</v>
      </c>
      <c r="I125" s="12">
        <v>0</v>
      </c>
      <c r="J125" s="12">
        <v>0</v>
      </c>
      <c r="K125" s="19">
        <v>0</v>
      </c>
      <c r="M125" s="5"/>
    </row>
    <row r="126" spans="1:13">
      <c r="A126" s="20" t="s">
        <v>232</v>
      </c>
      <c r="B126" s="10">
        <v>17</v>
      </c>
      <c r="C126" s="11" t="s">
        <v>233</v>
      </c>
      <c r="D126" s="12">
        <v>0</v>
      </c>
      <c r="E126" s="12">
        <v>0</v>
      </c>
      <c r="F126" s="12">
        <v>2</v>
      </c>
      <c r="G126" s="12">
        <v>0</v>
      </c>
      <c r="H126" s="12">
        <v>2</v>
      </c>
      <c r="I126" s="12">
        <v>0</v>
      </c>
      <c r="J126" s="12">
        <v>0</v>
      </c>
      <c r="K126" s="19">
        <v>0</v>
      </c>
      <c r="M126" s="5"/>
    </row>
    <row r="127" spans="1:13">
      <c r="A127" s="9">
        <v>0.56000000000000005</v>
      </c>
      <c r="B127" s="10">
        <v>1</v>
      </c>
      <c r="C127" s="11" t="s">
        <v>234</v>
      </c>
      <c r="D127" s="12">
        <v>4</v>
      </c>
      <c r="E127" s="12">
        <v>0</v>
      </c>
      <c r="F127" s="12">
        <v>7</v>
      </c>
      <c r="G127" s="12">
        <v>0</v>
      </c>
      <c r="H127" s="12">
        <v>11</v>
      </c>
      <c r="I127" s="12">
        <v>0</v>
      </c>
      <c r="J127" s="12">
        <v>0</v>
      </c>
      <c r="K127" s="19">
        <v>0</v>
      </c>
      <c r="M127" s="5"/>
    </row>
    <row r="128" spans="1:13" ht="22.8">
      <c r="A128" s="20" t="s">
        <v>235</v>
      </c>
      <c r="B128" s="37">
        <v>2</v>
      </c>
      <c r="C128" s="38" t="s">
        <v>236</v>
      </c>
      <c r="D128" s="39">
        <v>29</v>
      </c>
      <c r="E128" s="39">
        <v>0</v>
      </c>
      <c r="F128" s="39">
        <v>42</v>
      </c>
      <c r="G128" s="39">
        <v>1</v>
      </c>
      <c r="H128" s="39">
        <v>71</v>
      </c>
      <c r="I128" s="39">
        <v>2</v>
      </c>
      <c r="J128" s="39">
        <v>1</v>
      </c>
      <c r="K128" s="39">
        <v>1</v>
      </c>
      <c r="L128" s="40" t="s">
        <v>26</v>
      </c>
      <c r="M128" s="5"/>
    </row>
    <row r="129" spans="1:13" ht="22.8">
      <c r="A129" s="20" t="s">
        <v>237</v>
      </c>
      <c r="B129" s="37">
        <v>3</v>
      </c>
      <c r="C129" s="38" t="s">
        <v>238</v>
      </c>
      <c r="D129" s="39">
        <v>25</v>
      </c>
      <c r="E129" s="39">
        <v>0</v>
      </c>
      <c r="F129" s="39">
        <v>73</v>
      </c>
      <c r="G129" s="39">
        <v>2</v>
      </c>
      <c r="H129" s="39">
        <v>98</v>
      </c>
      <c r="I129" s="39">
        <v>3</v>
      </c>
      <c r="J129" s="39">
        <v>2</v>
      </c>
      <c r="K129" s="39">
        <v>1</v>
      </c>
      <c r="L129" s="40" t="s">
        <v>26</v>
      </c>
      <c r="M129" s="5"/>
    </row>
    <row r="130" spans="1:13">
      <c r="A130" s="20" t="s">
        <v>239</v>
      </c>
      <c r="B130" s="10">
        <v>4</v>
      </c>
      <c r="C130" s="11" t="s">
        <v>240</v>
      </c>
      <c r="D130" s="12">
        <v>17</v>
      </c>
      <c r="E130" s="12">
        <v>0</v>
      </c>
      <c r="F130" s="12">
        <v>21.5</v>
      </c>
      <c r="G130" s="12">
        <v>0.5</v>
      </c>
      <c r="H130" s="12">
        <v>38.5</v>
      </c>
      <c r="I130" s="12">
        <v>1</v>
      </c>
      <c r="J130" s="12">
        <v>0.5</v>
      </c>
      <c r="K130" s="19">
        <v>0.5</v>
      </c>
      <c r="L130" s="18" t="s">
        <v>92</v>
      </c>
      <c r="M130" s="5"/>
    </row>
    <row r="131" spans="1:13">
      <c r="A131" s="20" t="s">
        <v>241</v>
      </c>
      <c r="B131" s="10">
        <v>5</v>
      </c>
      <c r="C131" s="11" t="s">
        <v>242</v>
      </c>
      <c r="D131" s="12">
        <v>13</v>
      </c>
      <c r="E131" s="12">
        <v>2</v>
      </c>
      <c r="F131" s="12">
        <v>25.5</v>
      </c>
      <c r="G131" s="12">
        <v>2.5</v>
      </c>
      <c r="H131" s="12">
        <v>38.5</v>
      </c>
      <c r="I131" s="12">
        <v>1</v>
      </c>
      <c r="J131" s="12">
        <v>4.5</v>
      </c>
      <c r="K131" s="19">
        <v>0</v>
      </c>
      <c r="M131" s="5"/>
    </row>
    <row r="132" spans="1:13" ht="22.8">
      <c r="A132" s="20" t="s">
        <v>243</v>
      </c>
      <c r="B132" s="37">
        <v>6</v>
      </c>
      <c r="C132" s="38" t="s">
        <v>244</v>
      </c>
      <c r="D132" s="39">
        <v>20</v>
      </c>
      <c r="E132" s="39">
        <v>0</v>
      </c>
      <c r="F132" s="39">
        <v>41</v>
      </c>
      <c r="G132" s="39">
        <v>1</v>
      </c>
      <c r="H132" s="39">
        <v>61</v>
      </c>
      <c r="I132" s="39">
        <v>2</v>
      </c>
      <c r="J132" s="39">
        <v>1</v>
      </c>
      <c r="K132" s="39">
        <v>1</v>
      </c>
      <c r="L132" s="40" t="s">
        <v>26</v>
      </c>
      <c r="M132" s="5"/>
    </row>
    <row r="133" spans="1:13" ht="22.8">
      <c r="A133" s="20" t="s">
        <v>245</v>
      </c>
      <c r="B133" s="37">
        <v>7</v>
      </c>
      <c r="C133" s="38" t="s">
        <v>246</v>
      </c>
      <c r="D133" s="39">
        <v>26</v>
      </c>
      <c r="E133" s="39">
        <v>0</v>
      </c>
      <c r="F133" s="39">
        <v>43</v>
      </c>
      <c r="G133" s="39">
        <v>1</v>
      </c>
      <c r="H133" s="39">
        <v>69</v>
      </c>
      <c r="I133" s="39">
        <v>2</v>
      </c>
      <c r="J133" s="39">
        <v>1</v>
      </c>
      <c r="K133" s="39">
        <v>1</v>
      </c>
      <c r="L133" s="40" t="s">
        <v>26</v>
      </c>
      <c r="M133" s="5"/>
    </row>
    <row r="134" spans="1:13">
      <c r="A134" s="20" t="s">
        <v>247</v>
      </c>
      <c r="B134" s="10">
        <v>8</v>
      </c>
      <c r="C134" s="11" t="s">
        <v>248</v>
      </c>
      <c r="D134" s="12">
        <v>15</v>
      </c>
      <c r="E134" s="12">
        <v>0</v>
      </c>
      <c r="F134" s="12">
        <v>24</v>
      </c>
      <c r="G134" s="12">
        <v>1</v>
      </c>
      <c r="H134" s="12">
        <v>39</v>
      </c>
      <c r="I134" s="12">
        <v>1</v>
      </c>
      <c r="J134" s="12">
        <v>1</v>
      </c>
      <c r="K134" s="19">
        <v>0</v>
      </c>
      <c r="M134" s="5"/>
    </row>
    <row r="135" spans="1:13">
      <c r="A135" s="20" t="s">
        <v>249</v>
      </c>
      <c r="B135" s="10">
        <v>9</v>
      </c>
      <c r="C135" s="11" t="s">
        <v>250</v>
      </c>
      <c r="D135" s="12">
        <v>22</v>
      </c>
      <c r="E135" s="12">
        <v>1</v>
      </c>
      <c r="F135" s="12">
        <v>24</v>
      </c>
      <c r="G135" s="12">
        <v>1</v>
      </c>
      <c r="H135" s="12">
        <v>46</v>
      </c>
      <c r="I135" s="12">
        <v>1</v>
      </c>
      <c r="J135" s="12">
        <v>2</v>
      </c>
      <c r="K135" s="19">
        <v>0</v>
      </c>
      <c r="M135" s="5"/>
    </row>
    <row r="136" spans="1:13">
      <c r="A136" s="20" t="s">
        <v>251</v>
      </c>
      <c r="B136" s="10">
        <v>10</v>
      </c>
      <c r="C136" s="11" t="s">
        <v>252</v>
      </c>
      <c r="D136" s="12">
        <v>13</v>
      </c>
      <c r="E136" s="12">
        <v>0</v>
      </c>
      <c r="F136" s="12">
        <v>26</v>
      </c>
      <c r="G136" s="12">
        <v>2</v>
      </c>
      <c r="H136" s="12">
        <v>39</v>
      </c>
      <c r="I136" s="12">
        <v>1</v>
      </c>
      <c r="J136" s="12">
        <v>2</v>
      </c>
      <c r="K136" s="19">
        <v>0</v>
      </c>
      <c r="M136" s="5"/>
    </row>
    <row r="137" spans="1:13" ht="22.8">
      <c r="A137" s="20" t="s">
        <v>253</v>
      </c>
      <c r="B137" s="37">
        <v>11</v>
      </c>
      <c r="C137" s="38" t="s">
        <v>254</v>
      </c>
      <c r="D137" s="39">
        <v>24</v>
      </c>
      <c r="E137" s="39">
        <v>0</v>
      </c>
      <c r="F137" s="39">
        <v>65.5</v>
      </c>
      <c r="G137" s="39">
        <v>1</v>
      </c>
      <c r="H137" s="39">
        <v>89.5</v>
      </c>
      <c r="I137" s="39">
        <v>3</v>
      </c>
      <c r="J137" s="39">
        <v>1</v>
      </c>
      <c r="K137" s="39">
        <v>2</v>
      </c>
      <c r="L137" s="40" t="s">
        <v>26</v>
      </c>
      <c r="M137" s="5"/>
    </row>
    <row r="138" spans="1:13" ht="22.8">
      <c r="A138" s="20" t="s">
        <v>255</v>
      </c>
      <c r="B138" s="37">
        <v>12</v>
      </c>
      <c r="C138" s="38" t="s">
        <v>256</v>
      </c>
      <c r="D138" s="39">
        <v>14</v>
      </c>
      <c r="E138" s="39">
        <v>0</v>
      </c>
      <c r="F138" s="39">
        <v>23</v>
      </c>
      <c r="G138" s="39">
        <v>0</v>
      </c>
      <c r="H138" s="39">
        <v>37</v>
      </c>
      <c r="I138" s="39">
        <v>1</v>
      </c>
      <c r="J138" s="39">
        <v>0</v>
      </c>
      <c r="K138" s="39">
        <v>1</v>
      </c>
      <c r="L138" s="40" t="s">
        <v>26</v>
      </c>
      <c r="M138" s="5"/>
    </row>
    <row r="139" spans="1:13">
      <c r="A139" s="20" t="s">
        <v>257</v>
      </c>
      <c r="B139" s="10">
        <v>13</v>
      </c>
      <c r="C139" s="11" t="s">
        <v>258</v>
      </c>
      <c r="D139" s="12">
        <v>12</v>
      </c>
      <c r="E139" s="12">
        <v>1</v>
      </c>
      <c r="F139" s="12">
        <v>23</v>
      </c>
      <c r="G139" s="12">
        <v>0</v>
      </c>
      <c r="H139" s="12">
        <v>35</v>
      </c>
      <c r="I139" s="12">
        <v>1</v>
      </c>
      <c r="J139" s="12">
        <v>1</v>
      </c>
      <c r="K139" s="19">
        <v>0</v>
      </c>
      <c r="M139" s="5"/>
    </row>
    <row r="140" spans="1:13">
      <c r="A140" s="20" t="s">
        <v>259</v>
      </c>
      <c r="B140" s="10">
        <v>14</v>
      </c>
      <c r="C140" s="11" t="s">
        <v>260</v>
      </c>
      <c r="D140" s="12">
        <v>9</v>
      </c>
      <c r="E140" s="12">
        <v>0</v>
      </c>
      <c r="F140" s="12">
        <v>7</v>
      </c>
      <c r="G140" s="12">
        <v>1</v>
      </c>
      <c r="H140" s="12">
        <v>16</v>
      </c>
      <c r="I140" s="12">
        <v>0</v>
      </c>
      <c r="J140" s="12">
        <v>1</v>
      </c>
      <c r="K140" s="19">
        <v>0</v>
      </c>
      <c r="M140" s="5"/>
    </row>
    <row r="141" spans="1:13">
      <c r="A141" s="20" t="s">
        <v>261</v>
      </c>
      <c r="B141" s="10">
        <v>15</v>
      </c>
      <c r="C141" s="11" t="s">
        <v>262</v>
      </c>
      <c r="D141" s="12">
        <v>11</v>
      </c>
      <c r="E141" s="12">
        <v>0</v>
      </c>
      <c r="F141" s="12">
        <v>0</v>
      </c>
      <c r="G141" s="12">
        <v>0</v>
      </c>
      <c r="H141" s="12">
        <v>11</v>
      </c>
      <c r="I141" s="12">
        <v>0</v>
      </c>
      <c r="J141" s="12">
        <v>0</v>
      </c>
      <c r="K141" s="19">
        <v>0</v>
      </c>
      <c r="M141" s="5"/>
    </row>
    <row r="142" spans="1:13">
      <c r="A142" s="20" t="s">
        <v>263</v>
      </c>
      <c r="B142" s="10">
        <v>16</v>
      </c>
      <c r="C142" s="11" t="s">
        <v>264</v>
      </c>
      <c r="D142" s="12">
        <v>6</v>
      </c>
      <c r="E142" s="12">
        <v>1</v>
      </c>
      <c r="F142" s="12">
        <v>2</v>
      </c>
      <c r="G142" s="12">
        <v>0</v>
      </c>
      <c r="H142" s="12">
        <v>8</v>
      </c>
      <c r="I142" s="12">
        <v>0</v>
      </c>
      <c r="J142" s="12">
        <v>1</v>
      </c>
      <c r="K142" s="19">
        <v>0</v>
      </c>
      <c r="M142" s="5"/>
    </row>
    <row r="143" spans="1:13">
      <c r="A143" s="20" t="s">
        <v>265</v>
      </c>
      <c r="B143" s="10">
        <v>17</v>
      </c>
      <c r="C143" s="11" t="s">
        <v>266</v>
      </c>
      <c r="D143" s="12">
        <v>1</v>
      </c>
      <c r="E143" s="12">
        <v>0</v>
      </c>
      <c r="F143" s="12">
        <v>3</v>
      </c>
      <c r="G143" s="12">
        <v>1</v>
      </c>
      <c r="H143" s="12">
        <v>4</v>
      </c>
      <c r="I143" s="12">
        <v>0</v>
      </c>
      <c r="J143" s="12">
        <v>1</v>
      </c>
      <c r="K143" s="19">
        <v>0</v>
      </c>
      <c r="M143" s="5"/>
    </row>
    <row r="144" spans="1:13">
      <c r="A144" s="20" t="s">
        <v>267</v>
      </c>
      <c r="B144" s="10">
        <v>18</v>
      </c>
      <c r="C144" s="11" t="s">
        <v>268</v>
      </c>
      <c r="D144" s="12">
        <v>1</v>
      </c>
      <c r="E144" s="12">
        <v>0</v>
      </c>
      <c r="F144" s="12">
        <v>1</v>
      </c>
      <c r="G144" s="12">
        <v>0</v>
      </c>
      <c r="H144" s="12">
        <v>2</v>
      </c>
      <c r="I144" s="12">
        <v>0</v>
      </c>
      <c r="J144" s="12">
        <v>0</v>
      </c>
      <c r="K144" s="19">
        <v>0</v>
      </c>
      <c r="M144" s="5"/>
    </row>
    <row r="145" spans="1:13">
      <c r="A145" s="20" t="s">
        <v>269</v>
      </c>
      <c r="B145" s="10">
        <v>19</v>
      </c>
      <c r="C145" s="11" t="s">
        <v>270</v>
      </c>
      <c r="D145" s="12">
        <v>1</v>
      </c>
      <c r="E145" s="12">
        <v>0</v>
      </c>
      <c r="F145" s="12">
        <v>5</v>
      </c>
      <c r="G145" s="12">
        <v>0</v>
      </c>
      <c r="H145" s="12">
        <v>6</v>
      </c>
      <c r="I145" s="12">
        <v>0</v>
      </c>
      <c r="J145" s="12">
        <v>0</v>
      </c>
      <c r="K145" s="19">
        <v>0</v>
      </c>
      <c r="M145" s="5"/>
    </row>
    <row r="146" spans="1:13">
      <c r="A146" s="20" t="s">
        <v>271</v>
      </c>
      <c r="B146" s="10">
        <v>20</v>
      </c>
      <c r="C146" s="11" t="s">
        <v>272</v>
      </c>
      <c r="D146" s="12">
        <v>6</v>
      </c>
      <c r="E146" s="12">
        <v>0</v>
      </c>
      <c r="F146" s="12">
        <v>55</v>
      </c>
      <c r="G146" s="12">
        <v>3</v>
      </c>
      <c r="H146" s="12">
        <v>61</v>
      </c>
      <c r="I146" s="12">
        <v>2</v>
      </c>
      <c r="J146" s="12">
        <v>3</v>
      </c>
      <c r="K146" s="19">
        <v>0</v>
      </c>
      <c r="M146" s="5"/>
    </row>
    <row r="147" spans="1:13">
      <c r="A147" s="20" t="s">
        <v>273</v>
      </c>
      <c r="B147" s="10">
        <v>21</v>
      </c>
      <c r="C147" s="11" t="s">
        <v>274</v>
      </c>
      <c r="D147" s="12">
        <v>21</v>
      </c>
      <c r="E147" s="12">
        <v>2</v>
      </c>
      <c r="F147" s="12">
        <v>17</v>
      </c>
      <c r="G147" s="12">
        <v>0</v>
      </c>
      <c r="H147" s="12">
        <v>38</v>
      </c>
      <c r="I147" s="12">
        <v>1</v>
      </c>
      <c r="J147" s="12">
        <v>2</v>
      </c>
      <c r="K147" s="19">
        <v>0</v>
      </c>
      <c r="M147" s="5"/>
    </row>
    <row r="148" spans="1:13">
      <c r="A148" s="20" t="s">
        <v>275</v>
      </c>
      <c r="B148" s="10">
        <v>22</v>
      </c>
      <c r="C148" s="11" t="s">
        <v>276</v>
      </c>
      <c r="D148" s="12">
        <v>0</v>
      </c>
      <c r="E148" s="12">
        <v>0</v>
      </c>
      <c r="F148" s="12">
        <v>2</v>
      </c>
      <c r="G148" s="12">
        <v>0</v>
      </c>
      <c r="H148" s="12">
        <v>2</v>
      </c>
      <c r="I148" s="12">
        <v>0</v>
      </c>
      <c r="J148" s="12">
        <v>0</v>
      </c>
      <c r="K148" s="19">
        <v>0</v>
      </c>
      <c r="M148" s="5"/>
    </row>
    <row r="149" spans="1:13">
      <c r="A149" s="20" t="s">
        <v>277</v>
      </c>
      <c r="B149" s="10">
        <v>23</v>
      </c>
      <c r="C149" s="11" t="s">
        <v>278</v>
      </c>
      <c r="D149" s="12">
        <v>0</v>
      </c>
      <c r="E149" s="12">
        <v>0</v>
      </c>
      <c r="F149" s="12">
        <v>3</v>
      </c>
      <c r="G149" s="12">
        <v>0</v>
      </c>
      <c r="H149" s="12">
        <v>3</v>
      </c>
      <c r="I149" s="12">
        <v>0</v>
      </c>
      <c r="J149" s="12">
        <v>0</v>
      </c>
      <c r="K149" s="19">
        <v>0</v>
      </c>
      <c r="M149" s="5"/>
    </row>
    <row r="150" spans="1:13">
      <c r="A150" s="20" t="s">
        <v>279</v>
      </c>
      <c r="B150" s="10">
        <v>24</v>
      </c>
      <c r="C150" s="11" t="s">
        <v>280</v>
      </c>
      <c r="D150" s="12">
        <v>0</v>
      </c>
      <c r="E150" s="12">
        <v>0</v>
      </c>
      <c r="F150" s="12">
        <v>4</v>
      </c>
      <c r="G150" s="12">
        <v>1</v>
      </c>
      <c r="H150" s="12">
        <v>4</v>
      </c>
      <c r="I150" s="12">
        <v>0</v>
      </c>
      <c r="J150" s="12">
        <v>1</v>
      </c>
      <c r="K150" s="19">
        <v>0</v>
      </c>
      <c r="M150" s="5"/>
    </row>
    <row r="151" spans="1:13">
      <c r="A151" s="20" t="s">
        <v>281</v>
      </c>
      <c r="B151" s="10">
        <v>25</v>
      </c>
      <c r="C151" s="11" t="s">
        <v>282</v>
      </c>
      <c r="D151" s="12">
        <v>0</v>
      </c>
      <c r="E151" s="12">
        <v>0</v>
      </c>
      <c r="F151" s="12">
        <v>4</v>
      </c>
      <c r="G151" s="12">
        <v>0</v>
      </c>
      <c r="H151" s="12">
        <v>4</v>
      </c>
      <c r="I151" s="12">
        <v>0</v>
      </c>
      <c r="J151" s="12">
        <v>0</v>
      </c>
      <c r="K151" s="19">
        <v>0</v>
      </c>
      <c r="M151" s="5"/>
    </row>
    <row r="152" spans="1:13">
      <c r="A152" s="20" t="s">
        <v>283</v>
      </c>
      <c r="B152" s="10">
        <v>26</v>
      </c>
      <c r="C152" s="11" t="s">
        <v>284</v>
      </c>
      <c r="D152" s="12">
        <v>0</v>
      </c>
      <c r="E152" s="12">
        <v>0</v>
      </c>
      <c r="F152" s="12">
        <v>2</v>
      </c>
      <c r="G152" s="12">
        <v>0</v>
      </c>
      <c r="H152" s="12">
        <v>2</v>
      </c>
      <c r="I152" s="12">
        <v>0</v>
      </c>
      <c r="J152" s="12">
        <v>0</v>
      </c>
      <c r="K152" s="19">
        <v>0</v>
      </c>
      <c r="M152" s="5"/>
    </row>
    <row r="153" spans="1:13">
      <c r="A153" s="20" t="s">
        <v>285</v>
      </c>
      <c r="B153" s="10">
        <v>27</v>
      </c>
      <c r="C153" s="11" t="s">
        <v>286</v>
      </c>
      <c r="D153" s="12">
        <v>0</v>
      </c>
      <c r="E153" s="12">
        <v>0</v>
      </c>
      <c r="F153" s="12">
        <v>13</v>
      </c>
      <c r="G153" s="12">
        <v>1</v>
      </c>
      <c r="H153" s="12">
        <v>13</v>
      </c>
      <c r="I153" s="12">
        <v>0</v>
      </c>
      <c r="J153" s="12">
        <v>1</v>
      </c>
      <c r="K153" s="19">
        <v>0</v>
      </c>
      <c r="M153" s="5"/>
    </row>
    <row r="154" spans="1:13">
      <c r="A154" s="20" t="s">
        <v>287</v>
      </c>
      <c r="B154" s="10">
        <v>28</v>
      </c>
      <c r="C154" s="11" t="s">
        <v>288</v>
      </c>
      <c r="D154" s="12">
        <v>0</v>
      </c>
      <c r="E154" s="12">
        <v>0</v>
      </c>
      <c r="F154" s="12">
        <v>4</v>
      </c>
      <c r="G154" s="12">
        <v>0</v>
      </c>
      <c r="H154" s="12">
        <v>4</v>
      </c>
      <c r="I154" s="12">
        <v>0</v>
      </c>
      <c r="J154" s="12">
        <v>0</v>
      </c>
      <c r="K154" s="19">
        <v>0</v>
      </c>
      <c r="M154" s="5"/>
    </row>
    <row r="155" spans="1:13">
      <c r="A155" s="20" t="s">
        <v>289</v>
      </c>
      <c r="B155" s="10">
        <v>29</v>
      </c>
      <c r="C155" s="11" t="s">
        <v>290</v>
      </c>
      <c r="D155" s="12">
        <v>0</v>
      </c>
      <c r="E155" s="12">
        <v>0</v>
      </c>
      <c r="F155" s="12">
        <v>6</v>
      </c>
      <c r="G155" s="12">
        <v>0</v>
      </c>
      <c r="H155" s="12">
        <v>6</v>
      </c>
      <c r="I155" s="12">
        <v>0</v>
      </c>
      <c r="J155" s="12">
        <v>0</v>
      </c>
      <c r="K155" s="19">
        <v>0</v>
      </c>
      <c r="M155" s="5"/>
    </row>
    <row r="156" spans="1:13">
      <c r="A156" s="20" t="s">
        <v>291</v>
      </c>
      <c r="B156" s="10">
        <v>30</v>
      </c>
      <c r="C156" s="11" t="s">
        <v>292</v>
      </c>
      <c r="D156" s="12">
        <v>0</v>
      </c>
      <c r="E156" s="12">
        <v>0</v>
      </c>
      <c r="F156" s="12">
        <v>2</v>
      </c>
      <c r="G156" s="12">
        <v>0</v>
      </c>
      <c r="H156" s="12">
        <v>2</v>
      </c>
      <c r="I156" s="12">
        <v>0</v>
      </c>
      <c r="J156" s="12">
        <v>0</v>
      </c>
      <c r="K156" s="19">
        <v>0</v>
      </c>
      <c r="M156" s="5"/>
    </row>
    <row r="157" spans="1:13">
      <c r="A157" s="20" t="s">
        <v>293</v>
      </c>
      <c r="B157" s="10">
        <v>31</v>
      </c>
      <c r="C157" s="11" t="s">
        <v>294</v>
      </c>
      <c r="D157" s="12">
        <v>0</v>
      </c>
      <c r="E157" s="12">
        <v>0</v>
      </c>
      <c r="F157" s="12">
        <v>1</v>
      </c>
      <c r="G157" s="12">
        <v>0</v>
      </c>
      <c r="H157" s="12">
        <v>1</v>
      </c>
      <c r="I157" s="12">
        <v>0</v>
      </c>
      <c r="J157" s="12">
        <v>0</v>
      </c>
      <c r="K157" s="19">
        <v>0</v>
      </c>
      <c r="M157" s="5"/>
    </row>
    <row r="158" spans="1:13">
      <c r="A158" s="20" t="s">
        <v>295</v>
      </c>
      <c r="B158" s="10">
        <v>32</v>
      </c>
      <c r="C158" s="11" t="s">
        <v>296</v>
      </c>
      <c r="D158" s="12">
        <v>0</v>
      </c>
      <c r="E158" s="12">
        <v>0</v>
      </c>
      <c r="F158" s="12">
        <v>5</v>
      </c>
      <c r="G158" s="12">
        <v>0</v>
      </c>
      <c r="H158" s="12">
        <v>5</v>
      </c>
      <c r="I158" s="12">
        <v>0</v>
      </c>
      <c r="J158" s="12">
        <v>0</v>
      </c>
      <c r="K158" s="19">
        <v>0</v>
      </c>
      <c r="M158" s="5"/>
    </row>
    <row r="159" spans="1:13">
      <c r="A159" s="20" t="s">
        <v>297</v>
      </c>
      <c r="B159" s="10">
        <v>33</v>
      </c>
      <c r="C159" s="11" t="s">
        <v>298</v>
      </c>
      <c r="D159" s="12">
        <v>0</v>
      </c>
      <c r="E159" s="12">
        <v>0</v>
      </c>
      <c r="F159" s="12">
        <v>3</v>
      </c>
      <c r="G159" s="12">
        <v>0</v>
      </c>
      <c r="H159" s="12">
        <v>3</v>
      </c>
      <c r="I159" s="12">
        <v>0</v>
      </c>
      <c r="J159" s="12">
        <v>0</v>
      </c>
      <c r="K159" s="19">
        <v>0</v>
      </c>
      <c r="M159" s="5"/>
    </row>
    <row r="160" spans="1:13">
      <c r="A160" s="9">
        <v>0.56999999999999995</v>
      </c>
      <c r="B160" s="10">
        <v>1</v>
      </c>
      <c r="C160" s="11" t="s">
        <v>299</v>
      </c>
      <c r="D160" s="12">
        <v>2</v>
      </c>
      <c r="E160" s="12">
        <v>0</v>
      </c>
      <c r="F160" s="12">
        <v>38</v>
      </c>
      <c r="G160" s="12">
        <v>1</v>
      </c>
      <c r="H160" s="12">
        <v>40</v>
      </c>
      <c r="I160" s="12">
        <v>1</v>
      </c>
      <c r="J160" s="12">
        <v>1</v>
      </c>
      <c r="K160" s="19">
        <v>0</v>
      </c>
      <c r="M160" s="5"/>
    </row>
    <row r="161" spans="1:13">
      <c r="A161" s="20" t="s">
        <v>300</v>
      </c>
      <c r="B161" s="10">
        <v>2</v>
      </c>
      <c r="C161" s="11" t="s">
        <v>301</v>
      </c>
      <c r="D161" s="12">
        <v>16</v>
      </c>
      <c r="E161" s="12">
        <v>0</v>
      </c>
      <c r="F161" s="12">
        <v>33</v>
      </c>
      <c r="G161" s="12">
        <v>2</v>
      </c>
      <c r="H161" s="12">
        <v>49</v>
      </c>
      <c r="I161" s="12">
        <v>1</v>
      </c>
      <c r="J161" s="12">
        <v>2</v>
      </c>
      <c r="K161" s="19">
        <v>0</v>
      </c>
      <c r="L161" s="18"/>
      <c r="M161" s="5"/>
    </row>
    <row r="162" spans="1:13">
      <c r="A162" s="20" t="s">
        <v>302</v>
      </c>
      <c r="B162" s="10">
        <v>3</v>
      </c>
      <c r="C162" s="11" t="s">
        <v>303</v>
      </c>
      <c r="D162" s="12">
        <v>28</v>
      </c>
      <c r="E162" s="12">
        <v>1</v>
      </c>
      <c r="F162" s="12">
        <v>34.5</v>
      </c>
      <c r="G162" s="12">
        <v>1.5</v>
      </c>
      <c r="H162" s="12">
        <v>62.5</v>
      </c>
      <c r="I162" s="12">
        <v>2</v>
      </c>
      <c r="J162" s="12">
        <v>2.5</v>
      </c>
      <c r="K162" s="19">
        <v>0</v>
      </c>
      <c r="L162" s="18"/>
      <c r="M162" s="5"/>
    </row>
    <row r="163" spans="1:13">
      <c r="A163" s="20" t="s">
        <v>304</v>
      </c>
      <c r="B163" s="10">
        <v>4</v>
      </c>
      <c r="C163" s="11" t="s">
        <v>305</v>
      </c>
      <c r="D163" s="12">
        <v>25</v>
      </c>
      <c r="E163" s="12">
        <v>0</v>
      </c>
      <c r="F163" s="12">
        <v>39.5</v>
      </c>
      <c r="G163" s="12">
        <v>2</v>
      </c>
      <c r="H163" s="12">
        <v>64.5</v>
      </c>
      <c r="I163" s="12">
        <v>2</v>
      </c>
      <c r="J163" s="12">
        <v>2</v>
      </c>
      <c r="K163" s="19">
        <v>0</v>
      </c>
      <c r="M163" s="5"/>
    </row>
    <row r="164" spans="1:13">
      <c r="A164" s="20" t="s">
        <v>306</v>
      </c>
      <c r="B164" s="10">
        <v>5</v>
      </c>
      <c r="C164" s="11" t="s">
        <v>307</v>
      </c>
      <c r="D164" s="12">
        <v>24</v>
      </c>
      <c r="E164" s="12">
        <v>0</v>
      </c>
      <c r="F164" s="12">
        <v>52</v>
      </c>
      <c r="G164" s="12">
        <v>3</v>
      </c>
      <c r="H164" s="12">
        <v>76</v>
      </c>
      <c r="I164" s="12">
        <v>2</v>
      </c>
      <c r="J164" s="12">
        <v>3</v>
      </c>
      <c r="K164" s="19">
        <v>0</v>
      </c>
      <c r="M164" s="5"/>
    </row>
    <row r="165" spans="1:13">
      <c r="A165" s="20" t="s">
        <v>308</v>
      </c>
      <c r="B165" s="10">
        <v>6</v>
      </c>
      <c r="C165" s="11" t="s">
        <v>309</v>
      </c>
      <c r="D165" s="12">
        <v>13</v>
      </c>
      <c r="E165" s="12">
        <v>0</v>
      </c>
      <c r="F165" s="12">
        <v>46.5</v>
      </c>
      <c r="G165" s="12">
        <v>1.5</v>
      </c>
      <c r="H165" s="12">
        <v>59.5</v>
      </c>
      <c r="I165" s="12">
        <v>2</v>
      </c>
      <c r="J165" s="12">
        <v>1.5</v>
      </c>
      <c r="K165" s="19">
        <v>0.5</v>
      </c>
      <c r="L165" s="18" t="s">
        <v>92</v>
      </c>
      <c r="M165" s="5"/>
    </row>
    <row r="166" spans="1:13">
      <c r="A166" s="20" t="s">
        <v>310</v>
      </c>
      <c r="B166" s="10">
        <v>7</v>
      </c>
      <c r="C166" s="11" t="s">
        <v>311</v>
      </c>
      <c r="D166" s="12">
        <v>14</v>
      </c>
      <c r="E166" s="12">
        <v>0</v>
      </c>
      <c r="F166" s="12">
        <v>33.5</v>
      </c>
      <c r="G166" s="12">
        <v>1.5</v>
      </c>
      <c r="H166" s="12">
        <v>47.5</v>
      </c>
      <c r="I166" s="12">
        <v>1</v>
      </c>
      <c r="J166" s="12">
        <v>1.5</v>
      </c>
      <c r="K166" s="19">
        <v>0</v>
      </c>
      <c r="M166" s="5"/>
    </row>
    <row r="167" spans="1:13">
      <c r="A167" s="20" t="s">
        <v>312</v>
      </c>
      <c r="B167" s="10">
        <v>8</v>
      </c>
      <c r="C167" s="11" t="s">
        <v>313</v>
      </c>
      <c r="D167" s="12">
        <v>1</v>
      </c>
      <c r="E167" s="12">
        <v>0</v>
      </c>
      <c r="F167" s="12">
        <v>10</v>
      </c>
      <c r="G167" s="12">
        <v>0</v>
      </c>
      <c r="H167" s="12">
        <v>11</v>
      </c>
      <c r="I167" s="12">
        <v>0</v>
      </c>
      <c r="J167" s="12">
        <v>0</v>
      </c>
      <c r="K167" s="19">
        <v>0</v>
      </c>
      <c r="M167" s="5"/>
    </row>
    <row r="168" spans="1:13">
      <c r="A168" s="20" t="s">
        <v>314</v>
      </c>
      <c r="B168" s="10">
        <v>9</v>
      </c>
      <c r="C168" s="11" t="s">
        <v>315</v>
      </c>
      <c r="D168" s="12">
        <v>0</v>
      </c>
      <c r="E168" s="12">
        <v>0</v>
      </c>
      <c r="F168" s="12">
        <v>2</v>
      </c>
      <c r="G168" s="12">
        <v>0</v>
      </c>
      <c r="H168" s="12">
        <v>2</v>
      </c>
      <c r="I168" s="12">
        <v>0</v>
      </c>
      <c r="J168" s="12">
        <v>0</v>
      </c>
      <c r="K168" s="19">
        <v>0</v>
      </c>
      <c r="M168" s="5"/>
    </row>
    <row r="169" spans="1:13">
      <c r="A169" s="20" t="s">
        <v>316</v>
      </c>
      <c r="B169" s="10">
        <v>10</v>
      </c>
      <c r="C169" s="11" t="s">
        <v>317</v>
      </c>
      <c r="D169" s="12">
        <v>0</v>
      </c>
      <c r="E169" s="12">
        <v>0</v>
      </c>
      <c r="F169" s="12">
        <v>19</v>
      </c>
      <c r="G169" s="12">
        <v>1</v>
      </c>
      <c r="H169" s="12">
        <v>19</v>
      </c>
      <c r="I169" s="12">
        <v>1</v>
      </c>
      <c r="J169" s="12">
        <v>1</v>
      </c>
      <c r="K169" s="19">
        <v>0</v>
      </c>
      <c r="M169" s="5"/>
    </row>
    <row r="170" spans="1:13">
      <c r="A170" s="20" t="s">
        <v>318</v>
      </c>
      <c r="B170" s="10">
        <v>11</v>
      </c>
      <c r="C170" s="11" t="s">
        <v>319</v>
      </c>
      <c r="D170" s="12">
        <v>0</v>
      </c>
      <c r="E170" s="12">
        <v>0</v>
      </c>
      <c r="F170" s="12">
        <v>6</v>
      </c>
      <c r="G170" s="12">
        <v>0</v>
      </c>
      <c r="H170" s="12">
        <v>6</v>
      </c>
      <c r="I170" s="12">
        <v>0</v>
      </c>
      <c r="J170" s="12">
        <v>0</v>
      </c>
      <c r="K170" s="19">
        <v>0</v>
      </c>
      <c r="M170" s="5"/>
    </row>
    <row r="171" spans="1:13">
      <c r="A171" s="20" t="s">
        <v>320</v>
      </c>
      <c r="B171" s="10">
        <v>12</v>
      </c>
      <c r="C171" s="11" t="s">
        <v>321</v>
      </c>
      <c r="D171" s="12">
        <v>0</v>
      </c>
      <c r="E171" s="12">
        <v>0</v>
      </c>
      <c r="F171" s="12">
        <v>9</v>
      </c>
      <c r="G171" s="12">
        <v>2</v>
      </c>
      <c r="H171" s="12">
        <v>9</v>
      </c>
      <c r="I171" s="12">
        <v>0</v>
      </c>
      <c r="J171" s="12">
        <v>2</v>
      </c>
      <c r="K171" s="19">
        <v>0</v>
      </c>
      <c r="M171" s="5"/>
    </row>
    <row r="172" spans="1:13">
      <c r="A172" s="20" t="s">
        <v>322</v>
      </c>
      <c r="B172" s="10">
        <v>13</v>
      </c>
      <c r="C172" s="11" t="s">
        <v>323</v>
      </c>
      <c r="D172" s="12">
        <v>0</v>
      </c>
      <c r="E172" s="12">
        <v>0</v>
      </c>
      <c r="F172" s="12">
        <v>1</v>
      </c>
      <c r="G172" s="12">
        <v>0</v>
      </c>
      <c r="H172" s="12">
        <v>1</v>
      </c>
      <c r="I172" s="12">
        <v>0</v>
      </c>
      <c r="J172" s="12">
        <v>0</v>
      </c>
      <c r="K172" s="19">
        <v>0</v>
      </c>
      <c r="M172" s="5"/>
    </row>
    <row r="173" spans="1:13">
      <c r="A173" s="20" t="s">
        <v>324</v>
      </c>
      <c r="B173" s="10">
        <v>14</v>
      </c>
      <c r="C173" s="11" t="s">
        <v>325</v>
      </c>
      <c r="D173" s="12">
        <v>0</v>
      </c>
      <c r="E173" s="12">
        <v>0</v>
      </c>
      <c r="F173" s="12">
        <v>5</v>
      </c>
      <c r="G173" s="12">
        <v>0</v>
      </c>
      <c r="H173" s="12">
        <v>5</v>
      </c>
      <c r="I173" s="12">
        <v>0</v>
      </c>
      <c r="J173" s="12">
        <v>0</v>
      </c>
      <c r="K173" s="19">
        <v>0</v>
      </c>
      <c r="M173" s="5"/>
    </row>
    <row r="174" spans="1:13">
      <c r="A174" s="20" t="s">
        <v>326</v>
      </c>
      <c r="B174" s="10">
        <v>15</v>
      </c>
      <c r="C174" s="11" t="s">
        <v>327</v>
      </c>
      <c r="D174" s="12">
        <v>0</v>
      </c>
      <c r="E174" s="12">
        <v>0</v>
      </c>
      <c r="F174" s="12">
        <v>3</v>
      </c>
      <c r="G174" s="12">
        <v>0</v>
      </c>
      <c r="H174" s="12">
        <v>3</v>
      </c>
      <c r="I174" s="12">
        <v>0</v>
      </c>
      <c r="J174" s="12">
        <v>0</v>
      </c>
      <c r="K174" s="19">
        <v>0</v>
      </c>
      <c r="M174" s="5"/>
    </row>
    <row r="175" spans="1:13">
      <c r="A175" s="9">
        <v>0.57999999999999996</v>
      </c>
      <c r="B175" s="10">
        <v>1</v>
      </c>
      <c r="C175" s="11" t="s">
        <v>328</v>
      </c>
      <c r="D175" s="12">
        <v>3</v>
      </c>
      <c r="E175" s="12">
        <v>0</v>
      </c>
      <c r="F175" s="12">
        <v>8</v>
      </c>
      <c r="G175" s="12">
        <v>4</v>
      </c>
      <c r="H175" s="12">
        <v>11</v>
      </c>
      <c r="I175" s="12">
        <v>0</v>
      </c>
      <c r="J175" s="12">
        <v>4</v>
      </c>
      <c r="K175" s="19">
        <v>0</v>
      </c>
      <c r="M175" s="5"/>
    </row>
    <row r="176" spans="1:13">
      <c r="A176" s="20" t="s">
        <v>329</v>
      </c>
      <c r="B176" s="10">
        <v>2</v>
      </c>
      <c r="C176" s="11" t="s">
        <v>330</v>
      </c>
      <c r="D176" s="12">
        <v>56</v>
      </c>
      <c r="E176" s="12">
        <v>2</v>
      </c>
      <c r="F176" s="12">
        <v>5</v>
      </c>
      <c r="G176" s="12">
        <v>0</v>
      </c>
      <c r="H176" s="12">
        <v>61</v>
      </c>
      <c r="I176" s="12">
        <v>2</v>
      </c>
      <c r="J176" s="12">
        <v>2</v>
      </c>
      <c r="K176" s="19">
        <v>0</v>
      </c>
      <c r="M176" s="5"/>
    </row>
    <row r="177" spans="1:13" ht="22.8">
      <c r="A177" s="20" t="s">
        <v>331</v>
      </c>
      <c r="B177" s="37">
        <v>3</v>
      </c>
      <c r="C177" s="38" t="s">
        <v>332</v>
      </c>
      <c r="D177" s="39">
        <v>0</v>
      </c>
      <c r="E177" s="39">
        <v>0</v>
      </c>
      <c r="F177" s="39">
        <v>39</v>
      </c>
      <c r="G177" s="39">
        <v>0</v>
      </c>
      <c r="H177" s="39">
        <v>39</v>
      </c>
      <c r="I177" s="39">
        <v>1</v>
      </c>
      <c r="J177" s="39">
        <v>0</v>
      </c>
      <c r="K177" s="39">
        <v>1</v>
      </c>
      <c r="L177" s="40" t="s">
        <v>26</v>
      </c>
      <c r="M177" s="5"/>
    </row>
    <row r="178" spans="1:13">
      <c r="A178" s="20" t="s">
        <v>333</v>
      </c>
      <c r="B178" s="10">
        <v>4</v>
      </c>
      <c r="C178" s="11" t="s">
        <v>334</v>
      </c>
      <c r="D178" s="12">
        <v>0</v>
      </c>
      <c r="E178" s="12">
        <v>0</v>
      </c>
      <c r="F178" s="12">
        <v>13</v>
      </c>
      <c r="G178" s="12">
        <v>0</v>
      </c>
      <c r="H178" s="12">
        <v>13</v>
      </c>
      <c r="I178" s="12">
        <v>0</v>
      </c>
      <c r="J178" s="12">
        <v>0</v>
      </c>
      <c r="K178" s="19">
        <v>0</v>
      </c>
      <c r="M178" s="5"/>
    </row>
    <row r="179" spans="1:13">
      <c r="A179" s="20" t="s">
        <v>335</v>
      </c>
      <c r="B179" s="10">
        <v>5</v>
      </c>
      <c r="C179" s="11" t="s">
        <v>336</v>
      </c>
      <c r="D179" s="12">
        <v>0</v>
      </c>
      <c r="E179" s="12">
        <v>0</v>
      </c>
      <c r="F179" s="12">
        <v>30</v>
      </c>
      <c r="G179" s="12">
        <v>1</v>
      </c>
      <c r="H179" s="12">
        <v>30</v>
      </c>
      <c r="I179" s="12">
        <v>1</v>
      </c>
      <c r="J179" s="12">
        <v>1</v>
      </c>
      <c r="K179" s="19">
        <v>0</v>
      </c>
      <c r="M179" s="5"/>
    </row>
    <row r="180" spans="1:13" ht="22.8">
      <c r="A180" s="20" t="s">
        <v>337</v>
      </c>
      <c r="B180" s="37">
        <v>6</v>
      </c>
      <c r="C180" s="38" t="s">
        <v>338</v>
      </c>
      <c r="D180" s="39">
        <v>0</v>
      </c>
      <c r="E180" s="39">
        <v>0</v>
      </c>
      <c r="F180" s="39">
        <v>90</v>
      </c>
      <c r="G180" s="39">
        <v>1</v>
      </c>
      <c r="H180" s="39">
        <v>90</v>
      </c>
      <c r="I180" s="39">
        <v>3</v>
      </c>
      <c r="J180" s="39">
        <v>1</v>
      </c>
      <c r="K180" s="39">
        <v>2</v>
      </c>
      <c r="L180" s="40" t="s">
        <v>26</v>
      </c>
      <c r="M180" s="5"/>
    </row>
    <row r="181" spans="1:13" ht="22.8">
      <c r="A181" s="20" t="s">
        <v>339</v>
      </c>
      <c r="B181" s="37">
        <v>7</v>
      </c>
      <c r="C181" s="38" t="s">
        <v>340</v>
      </c>
      <c r="D181" s="39">
        <v>0</v>
      </c>
      <c r="E181" s="39">
        <v>0</v>
      </c>
      <c r="F181" s="39">
        <v>19</v>
      </c>
      <c r="G181" s="39">
        <v>0</v>
      </c>
      <c r="H181" s="39">
        <v>19</v>
      </c>
      <c r="I181" s="39">
        <v>1</v>
      </c>
      <c r="J181" s="39">
        <v>0</v>
      </c>
      <c r="K181" s="39">
        <v>1</v>
      </c>
      <c r="L181" s="40" t="s">
        <v>26</v>
      </c>
      <c r="M181" s="5"/>
    </row>
    <row r="182" spans="1:13">
      <c r="A182" s="20" t="s">
        <v>341</v>
      </c>
      <c r="B182" s="10">
        <v>8</v>
      </c>
      <c r="C182" s="11" t="s">
        <v>342</v>
      </c>
      <c r="D182" s="12">
        <v>0</v>
      </c>
      <c r="E182" s="12">
        <v>0</v>
      </c>
      <c r="F182" s="12">
        <v>6</v>
      </c>
      <c r="G182" s="12">
        <v>0</v>
      </c>
      <c r="H182" s="12">
        <v>6</v>
      </c>
      <c r="I182" s="12">
        <v>0</v>
      </c>
      <c r="J182" s="12">
        <v>0</v>
      </c>
      <c r="K182" s="19">
        <v>0</v>
      </c>
      <c r="M182" s="5"/>
    </row>
    <row r="183" spans="1:13">
      <c r="A183" s="20" t="s">
        <v>343</v>
      </c>
      <c r="B183" s="10">
        <v>9</v>
      </c>
      <c r="C183" s="11" t="s">
        <v>344</v>
      </c>
      <c r="D183" s="12">
        <v>0</v>
      </c>
      <c r="E183" s="12">
        <v>0</v>
      </c>
      <c r="F183" s="12">
        <v>10</v>
      </c>
      <c r="G183" s="12">
        <v>0</v>
      </c>
      <c r="H183" s="12">
        <v>10</v>
      </c>
      <c r="I183" s="12">
        <v>0</v>
      </c>
      <c r="J183" s="12">
        <v>0</v>
      </c>
      <c r="K183" s="19">
        <v>0</v>
      </c>
      <c r="M183" s="5"/>
    </row>
    <row r="184" spans="1:13">
      <c r="A184" s="9">
        <v>0.59</v>
      </c>
      <c r="B184" s="10">
        <v>1</v>
      </c>
      <c r="C184" s="11" t="s">
        <v>345</v>
      </c>
      <c r="D184" s="12">
        <v>1</v>
      </c>
      <c r="E184" s="12">
        <v>0</v>
      </c>
      <c r="F184" s="12">
        <v>11</v>
      </c>
      <c r="G184" s="12">
        <v>1</v>
      </c>
      <c r="H184" s="12">
        <v>12</v>
      </c>
      <c r="I184" s="12">
        <v>0</v>
      </c>
      <c r="J184" s="12">
        <v>1</v>
      </c>
      <c r="K184" s="19">
        <v>0</v>
      </c>
      <c r="M184" s="5"/>
    </row>
    <row r="185" spans="1:13">
      <c r="A185" s="20" t="s">
        <v>346</v>
      </c>
      <c r="B185" s="10">
        <v>2</v>
      </c>
      <c r="C185" s="11" t="s">
        <v>347</v>
      </c>
      <c r="D185" s="12">
        <v>75</v>
      </c>
      <c r="E185" s="12">
        <v>7</v>
      </c>
      <c r="F185" s="12">
        <v>107</v>
      </c>
      <c r="G185" s="12">
        <v>2</v>
      </c>
      <c r="H185" s="12">
        <v>182</v>
      </c>
      <c r="I185" s="12">
        <v>5</v>
      </c>
      <c r="J185" s="12">
        <v>9</v>
      </c>
      <c r="K185" s="19">
        <v>0</v>
      </c>
      <c r="M185" s="5"/>
    </row>
    <row r="186" spans="1:13" ht="22.8">
      <c r="A186" s="20" t="s">
        <v>348</v>
      </c>
      <c r="B186" s="37">
        <v>3</v>
      </c>
      <c r="C186" s="38" t="s">
        <v>349</v>
      </c>
      <c r="D186" s="39">
        <v>38</v>
      </c>
      <c r="E186" s="39">
        <v>0</v>
      </c>
      <c r="F186" s="39">
        <v>126.5</v>
      </c>
      <c r="G186" s="39">
        <v>4</v>
      </c>
      <c r="H186" s="39">
        <v>164.5</v>
      </c>
      <c r="I186" s="39">
        <v>5</v>
      </c>
      <c r="J186" s="39">
        <v>4</v>
      </c>
      <c r="K186" s="39">
        <v>1</v>
      </c>
      <c r="L186" s="40" t="s">
        <v>26</v>
      </c>
      <c r="M186" s="5"/>
    </row>
    <row r="187" spans="1:13">
      <c r="A187" s="20" t="s">
        <v>350</v>
      </c>
      <c r="B187" s="10">
        <v>4</v>
      </c>
      <c r="C187" s="11" t="s">
        <v>351</v>
      </c>
      <c r="D187" s="12">
        <v>18</v>
      </c>
      <c r="E187" s="12">
        <v>0</v>
      </c>
      <c r="F187" s="12">
        <v>56</v>
      </c>
      <c r="G187" s="12">
        <v>3</v>
      </c>
      <c r="H187" s="12">
        <v>74</v>
      </c>
      <c r="I187" s="12">
        <v>2</v>
      </c>
      <c r="J187" s="12">
        <v>3</v>
      </c>
      <c r="K187" s="19">
        <v>0</v>
      </c>
      <c r="M187" s="5"/>
    </row>
    <row r="188" spans="1:13" ht="22.8">
      <c r="A188" s="20" t="s">
        <v>352</v>
      </c>
      <c r="B188" s="37">
        <v>5</v>
      </c>
      <c r="C188" s="38" t="s">
        <v>353</v>
      </c>
      <c r="D188" s="39">
        <v>16</v>
      </c>
      <c r="E188" s="39">
        <v>0</v>
      </c>
      <c r="F188" s="39">
        <v>93</v>
      </c>
      <c r="G188" s="39">
        <v>2</v>
      </c>
      <c r="H188" s="39">
        <v>109</v>
      </c>
      <c r="I188" s="39">
        <v>3</v>
      </c>
      <c r="J188" s="39">
        <v>2</v>
      </c>
      <c r="K188" s="39">
        <v>1</v>
      </c>
      <c r="L188" s="40" t="s">
        <v>26</v>
      </c>
      <c r="M188" s="5"/>
    </row>
    <row r="189" spans="1:13">
      <c r="A189" s="20" t="s">
        <v>354</v>
      </c>
      <c r="B189" s="10">
        <v>6</v>
      </c>
      <c r="C189" s="11" t="s">
        <v>355</v>
      </c>
      <c r="D189" s="12">
        <v>15</v>
      </c>
      <c r="E189" s="12">
        <v>1</v>
      </c>
      <c r="F189" s="12">
        <v>91</v>
      </c>
      <c r="G189" s="12">
        <v>3</v>
      </c>
      <c r="H189" s="12">
        <v>106</v>
      </c>
      <c r="I189" s="12">
        <v>3</v>
      </c>
      <c r="J189" s="12">
        <v>4</v>
      </c>
      <c r="K189" s="19">
        <v>0</v>
      </c>
      <c r="M189" s="5"/>
    </row>
    <row r="190" spans="1:13" ht="22.8">
      <c r="A190" s="20" t="s">
        <v>356</v>
      </c>
      <c r="B190" s="37">
        <v>7</v>
      </c>
      <c r="C190" s="38" t="s">
        <v>357</v>
      </c>
      <c r="D190" s="39">
        <v>8</v>
      </c>
      <c r="E190" s="39">
        <v>0</v>
      </c>
      <c r="F190" s="39">
        <v>23</v>
      </c>
      <c r="G190" s="39">
        <v>0</v>
      </c>
      <c r="H190" s="39">
        <v>31</v>
      </c>
      <c r="I190" s="39">
        <v>1</v>
      </c>
      <c r="J190" s="39">
        <v>0</v>
      </c>
      <c r="K190" s="39">
        <v>1</v>
      </c>
      <c r="L190" s="40" t="s">
        <v>26</v>
      </c>
      <c r="M190" s="5"/>
    </row>
    <row r="191" spans="1:13">
      <c r="A191" s="20" t="s">
        <v>358</v>
      </c>
      <c r="B191" s="10">
        <v>8</v>
      </c>
      <c r="C191" s="11" t="s">
        <v>359</v>
      </c>
      <c r="D191" s="12">
        <v>7</v>
      </c>
      <c r="E191" s="12">
        <v>0</v>
      </c>
      <c r="F191" s="12">
        <v>65</v>
      </c>
      <c r="G191" s="12">
        <v>2</v>
      </c>
      <c r="H191" s="12">
        <v>72</v>
      </c>
      <c r="I191" s="12">
        <v>2</v>
      </c>
      <c r="J191" s="12">
        <v>2</v>
      </c>
      <c r="K191" s="19">
        <v>0</v>
      </c>
      <c r="L191" s="18"/>
      <c r="M191" s="5"/>
    </row>
    <row r="192" spans="1:13">
      <c r="A192" s="20" t="s">
        <v>360</v>
      </c>
      <c r="B192" s="10">
        <v>9</v>
      </c>
      <c r="C192" s="11" t="s">
        <v>361</v>
      </c>
      <c r="D192" s="12">
        <v>0</v>
      </c>
      <c r="E192" s="12">
        <v>0</v>
      </c>
      <c r="F192" s="12">
        <v>1</v>
      </c>
      <c r="G192" s="12">
        <v>0</v>
      </c>
      <c r="H192" s="12">
        <v>1</v>
      </c>
      <c r="I192" s="12">
        <v>0</v>
      </c>
      <c r="J192" s="12">
        <v>0</v>
      </c>
      <c r="K192" s="19">
        <v>0</v>
      </c>
      <c r="M192" s="5"/>
    </row>
    <row r="193" spans="1:13">
      <c r="A193" s="20" t="s">
        <v>362</v>
      </c>
      <c r="B193" s="10">
        <v>10</v>
      </c>
      <c r="C193" s="11" t="s">
        <v>363</v>
      </c>
      <c r="D193" s="12">
        <v>0</v>
      </c>
      <c r="E193" s="12">
        <v>0</v>
      </c>
      <c r="F193" s="12">
        <v>5</v>
      </c>
      <c r="G193" s="12">
        <v>0</v>
      </c>
      <c r="H193" s="12">
        <v>5</v>
      </c>
      <c r="I193" s="12">
        <v>0</v>
      </c>
      <c r="J193" s="12">
        <v>0</v>
      </c>
      <c r="K193" s="19">
        <v>0</v>
      </c>
      <c r="M193" s="5"/>
    </row>
    <row r="194" spans="1:13">
      <c r="A194" s="9">
        <v>0.6</v>
      </c>
      <c r="B194" s="10">
        <v>1</v>
      </c>
      <c r="C194" s="11" t="s">
        <v>364</v>
      </c>
      <c r="D194" s="12">
        <v>3</v>
      </c>
      <c r="E194" s="12">
        <v>0</v>
      </c>
      <c r="F194" s="12">
        <v>10.5</v>
      </c>
      <c r="G194" s="12">
        <v>1</v>
      </c>
      <c r="H194" s="12">
        <v>13.5</v>
      </c>
      <c r="I194" s="12">
        <v>0</v>
      </c>
      <c r="J194" s="12">
        <v>1</v>
      </c>
      <c r="K194" s="19">
        <v>0</v>
      </c>
      <c r="M194" s="5"/>
    </row>
    <row r="195" spans="1:13">
      <c r="A195" s="20" t="s">
        <v>365</v>
      </c>
      <c r="B195" s="10">
        <v>2</v>
      </c>
      <c r="C195" s="11" t="s">
        <v>366</v>
      </c>
      <c r="D195" s="12">
        <v>37</v>
      </c>
      <c r="E195" s="12">
        <v>2</v>
      </c>
      <c r="F195" s="12">
        <v>111</v>
      </c>
      <c r="G195" s="12">
        <v>2</v>
      </c>
      <c r="H195" s="12">
        <v>148</v>
      </c>
      <c r="I195" s="12">
        <v>4</v>
      </c>
      <c r="J195" s="12">
        <v>4</v>
      </c>
      <c r="K195" s="19">
        <v>0</v>
      </c>
      <c r="M195" s="5"/>
    </row>
    <row r="196" spans="1:13">
      <c r="A196" s="20" t="s">
        <v>367</v>
      </c>
      <c r="B196" s="10">
        <v>3</v>
      </c>
      <c r="C196" s="11" t="s">
        <v>368</v>
      </c>
      <c r="D196" s="12">
        <v>7</v>
      </c>
      <c r="E196" s="12">
        <v>0</v>
      </c>
      <c r="F196" s="12">
        <v>25</v>
      </c>
      <c r="G196" s="12">
        <v>1</v>
      </c>
      <c r="H196" s="12">
        <v>32</v>
      </c>
      <c r="I196" s="12">
        <v>1</v>
      </c>
      <c r="J196" s="12">
        <v>1</v>
      </c>
      <c r="K196" s="19">
        <v>0</v>
      </c>
      <c r="M196" s="5"/>
    </row>
    <row r="197" spans="1:13">
      <c r="A197" s="9">
        <v>0.61</v>
      </c>
      <c r="B197" s="10">
        <v>1</v>
      </c>
      <c r="C197" s="11" t="s">
        <v>369</v>
      </c>
      <c r="D197" s="12">
        <v>3</v>
      </c>
      <c r="E197" s="12">
        <v>0</v>
      </c>
      <c r="F197" s="12">
        <v>9</v>
      </c>
      <c r="G197" s="12">
        <v>1</v>
      </c>
      <c r="H197" s="12">
        <v>12</v>
      </c>
      <c r="I197" s="12">
        <v>0</v>
      </c>
      <c r="J197" s="12">
        <v>1</v>
      </c>
      <c r="K197" s="19">
        <v>0</v>
      </c>
      <c r="M197" s="5"/>
    </row>
    <row r="198" spans="1:13" ht="22.8">
      <c r="A198" s="20" t="s">
        <v>370</v>
      </c>
      <c r="B198" s="37">
        <v>2</v>
      </c>
      <c r="C198" s="38" t="s">
        <v>371</v>
      </c>
      <c r="D198" s="39">
        <v>39</v>
      </c>
      <c r="E198" s="39">
        <v>0</v>
      </c>
      <c r="F198" s="39">
        <v>78</v>
      </c>
      <c r="G198" s="39">
        <v>2</v>
      </c>
      <c r="H198" s="39">
        <v>117</v>
      </c>
      <c r="I198" s="39">
        <v>4</v>
      </c>
      <c r="J198" s="39">
        <v>2</v>
      </c>
      <c r="K198" s="39">
        <v>2</v>
      </c>
      <c r="L198" s="40" t="s">
        <v>26</v>
      </c>
      <c r="M198" s="5"/>
    </row>
    <row r="199" spans="1:13" ht="22.8">
      <c r="A199" s="20" t="s">
        <v>372</v>
      </c>
      <c r="B199" s="37">
        <v>3</v>
      </c>
      <c r="C199" s="38" t="s">
        <v>373</v>
      </c>
      <c r="D199" s="39">
        <v>21</v>
      </c>
      <c r="E199" s="39">
        <v>0</v>
      </c>
      <c r="F199" s="39">
        <v>36</v>
      </c>
      <c r="G199" s="39">
        <v>1</v>
      </c>
      <c r="H199" s="39">
        <v>57</v>
      </c>
      <c r="I199" s="39">
        <v>2</v>
      </c>
      <c r="J199" s="39">
        <v>1</v>
      </c>
      <c r="K199" s="39">
        <v>1</v>
      </c>
      <c r="L199" s="40" t="s">
        <v>26</v>
      </c>
      <c r="M199" s="5"/>
    </row>
    <row r="200" spans="1:13">
      <c r="A200" s="20" t="s">
        <v>374</v>
      </c>
      <c r="B200" s="10">
        <v>4</v>
      </c>
      <c r="C200" s="11" t="s">
        <v>375</v>
      </c>
      <c r="D200" s="12">
        <v>8</v>
      </c>
      <c r="E200" s="12">
        <v>0</v>
      </c>
      <c r="F200" s="12">
        <v>7.5</v>
      </c>
      <c r="G200" s="12">
        <v>0.5</v>
      </c>
      <c r="H200" s="12">
        <v>15.5</v>
      </c>
      <c r="I200" s="12">
        <v>0</v>
      </c>
      <c r="J200" s="12">
        <v>0.5</v>
      </c>
      <c r="K200" s="19">
        <v>0</v>
      </c>
      <c r="L200" s="18"/>
      <c r="M200" s="5"/>
    </row>
    <row r="201" spans="1:13">
      <c r="A201" s="20" t="s">
        <v>376</v>
      </c>
      <c r="B201" s="10">
        <v>5</v>
      </c>
      <c r="C201" s="11" t="s">
        <v>377</v>
      </c>
      <c r="D201" s="12">
        <v>9</v>
      </c>
      <c r="E201" s="12">
        <v>0</v>
      </c>
      <c r="F201" s="12">
        <v>3.5</v>
      </c>
      <c r="G201" s="12">
        <v>1</v>
      </c>
      <c r="H201" s="12">
        <v>12.5</v>
      </c>
      <c r="I201" s="12">
        <v>0</v>
      </c>
      <c r="J201" s="12">
        <v>1</v>
      </c>
      <c r="K201" s="19">
        <v>0</v>
      </c>
      <c r="M201" s="5"/>
    </row>
    <row r="202" spans="1:13">
      <c r="A202" s="20" t="s">
        <v>378</v>
      </c>
      <c r="B202" s="10">
        <v>6</v>
      </c>
      <c r="C202" s="11" t="s">
        <v>379</v>
      </c>
      <c r="D202" s="12">
        <v>9</v>
      </c>
      <c r="E202" s="12">
        <v>0</v>
      </c>
      <c r="F202" s="12">
        <v>7</v>
      </c>
      <c r="G202" s="12">
        <v>0</v>
      </c>
      <c r="H202" s="12">
        <v>16</v>
      </c>
      <c r="I202" s="12">
        <v>0</v>
      </c>
      <c r="J202" s="12">
        <v>0</v>
      </c>
      <c r="K202" s="19">
        <v>0</v>
      </c>
      <c r="L202" s="18"/>
      <c r="M202" s="5"/>
    </row>
    <row r="203" spans="1:13">
      <c r="A203" s="20" t="s">
        <v>380</v>
      </c>
      <c r="B203" s="10">
        <v>7</v>
      </c>
      <c r="C203" s="11" t="s">
        <v>381</v>
      </c>
      <c r="D203" s="12">
        <v>6</v>
      </c>
      <c r="E203" s="12">
        <v>0</v>
      </c>
      <c r="F203" s="12">
        <v>8</v>
      </c>
      <c r="G203" s="12">
        <v>0</v>
      </c>
      <c r="H203" s="12">
        <v>14</v>
      </c>
      <c r="I203" s="12">
        <v>0</v>
      </c>
      <c r="J203" s="12">
        <v>0</v>
      </c>
      <c r="K203" s="19">
        <v>0</v>
      </c>
      <c r="M203" s="5"/>
    </row>
    <row r="204" spans="1:13">
      <c r="A204" s="20" t="s">
        <v>382</v>
      </c>
      <c r="B204" s="10">
        <v>8</v>
      </c>
      <c r="C204" s="11" t="s">
        <v>383</v>
      </c>
      <c r="D204" s="12">
        <v>6</v>
      </c>
      <c r="E204" s="12">
        <v>0</v>
      </c>
      <c r="F204" s="12">
        <v>19</v>
      </c>
      <c r="G204" s="12">
        <v>1</v>
      </c>
      <c r="H204" s="12">
        <v>25</v>
      </c>
      <c r="I204" s="12">
        <v>1</v>
      </c>
      <c r="J204" s="12">
        <v>1</v>
      </c>
      <c r="K204" s="19">
        <v>0</v>
      </c>
      <c r="M204" s="5"/>
    </row>
    <row r="205" spans="1:13">
      <c r="A205" s="20" t="s">
        <v>384</v>
      </c>
      <c r="B205" s="10">
        <v>9</v>
      </c>
      <c r="C205" s="11" t="s">
        <v>385</v>
      </c>
      <c r="D205" s="12">
        <v>0</v>
      </c>
      <c r="E205" s="12">
        <v>0</v>
      </c>
      <c r="F205" s="12">
        <v>3</v>
      </c>
      <c r="G205" s="12">
        <v>0</v>
      </c>
      <c r="H205" s="12">
        <v>3</v>
      </c>
      <c r="I205" s="12">
        <v>0</v>
      </c>
      <c r="J205" s="12">
        <v>0</v>
      </c>
      <c r="K205" s="19">
        <v>0</v>
      </c>
      <c r="M205" s="5"/>
    </row>
    <row r="206" spans="1:13">
      <c r="A206" s="20" t="s">
        <v>386</v>
      </c>
      <c r="B206" s="10">
        <v>10</v>
      </c>
      <c r="C206" s="11" t="s">
        <v>387</v>
      </c>
      <c r="D206" s="12">
        <v>0</v>
      </c>
      <c r="E206" s="12">
        <v>0</v>
      </c>
      <c r="F206" s="12">
        <v>1</v>
      </c>
      <c r="G206" s="12">
        <v>0</v>
      </c>
      <c r="H206" s="12">
        <v>1</v>
      </c>
      <c r="I206" s="12">
        <v>0</v>
      </c>
      <c r="J206" s="12">
        <v>0</v>
      </c>
      <c r="K206" s="19">
        <v>0</v>
      </c>
      <c r="M206" s="5"/>
    </row>
    <row r="207" spans="1:13">
      <c r="A207" s="20" t="s">
        <v>388</v>
      </c>
      <c r="B207" s="10">
        <v>11</v>
      </c>
      <c r="C207" s="11" t="s">
        <v>389</v>
      </c>
      <c r="D207" s="12">
        <v>0</v>
      </c>
      <c r="E207" s="12">
        <v>0</v>
      </c>
      <c r="F207" s="12">
        <v>1</v>
      </c>
      <c r="G207" s="12">
        <v>0</v>
      </c>
      <c r="H207" s="12">
        <v>1</v>
      </c>
      <c r="I207" s="12">
        <v>0</v>
      </c>
      <c r="J207" s="12">
        <v>0</v>
      </c>
      <c r="K207" s="19">
        <v>0</v>
      </c>
      <c r="M207" s="5"/>
    </row>
    <row r="208" spans="1:13">
      <c r="A208" s="28">
        <v>0.06</v>
      </c>
      <c r="B208" s="29">
        <v>1</v>
      </c>
      <c r="C208" s="30" t="s">
        <v>390</v>
      </c>
      <c r="D208" s="12">
        <f>VLOOKUP(A:A,'[1]10804總表'!B:L,3,FALSE)</f>
        <v>0</v>
      </c>
      <c r="E208" s="12">
        <f>VLOOKUP(A:A,'[1]10804總表'!B:L,4,FALSE)</f>
        <v>0</v>
      </c>
      <c r="F208" s="12">
        <f>VLOOKUP(A:A,'[1]10804總表'!B:L,5,FALSE)</f>
        <v>1</v>
      </c>
      <c r="G208" s="12">
        <f>VLOOKUP(A:A,'[1]10804總表'!B:L,6,FALSE)</f>
        <v>0</v>
      </c>
      <c r="H208" s="12">
        <f>VLOOKUP(A:A,'[1]10804總表'!B:L,7,FALSE)</f>
        <v>1</v>
      </c>
      <c r="I208" s="12">
        <f>VLOOKUP(A:A,'[1]10804總表'!B:L,8,FALSE)</f>
        <v>0</v>
      </c>
      <c r="J208" s="12">
        <f>VLOOKUP(A:A,'[1]10804總表'!B:L,9,FALSE)</f>
        <v>0</v>
      </c>
      <c r="K208" s="12">
        <f>VLOOKUP(A:A,'[1]10804總表'!B:L,10,FALSE)</f>
        <v>0</v>
      </c>
      <c r="M208" s="5"/>
    </row>
    <row r="209" spans="1:13">
      <c r="A209" s="28">
        <v>0.25</v>
      </c>
      <c r="B209" s="29">
        <v>2</v>
      </c>
      <c r="C209" s="30" t="s">
        <v>32</v>
      </c>
      <c r="D209" s="12">
        <f>VLOOKUP(A:A,'[1]10804總表'!B:L,3,FALSE)</f>
        <v>0</v>
      </c>
      <c r="E209" s="12">
        <f>VLOOKUP(A:A,'[1]10804總表'!B:L,4,FALSE)</f>
        <v>0</v>
      </c>
      <c r="F209" s="12">
        <f>VLOOKUP(A:A,'[1]10804總表'!B:L,5,FALSE)</f>
        <v>1</v>
      </c>
      <c r="G209" s="12">
        <f>VLOOKUP(A:A,'[1]10804總表'!B:L,6,FALSE)</f>
        <v>0</v>
      </c>
      <c r="H209" s="12">
        <f>VLOOKUP(A:A,'[1]10804總表'!B:L,7,FALSE)</f>
        <v>1</v>
      </c>
      <c r="I209" s="12">
        <f>VLOOKUP(A:A,'[1]10804總表'!B:L,8,FALSE)</f>
        <v>0</v>
      </c>
      <c r="J209" s="12">
        <f>VLOOKUP(A:A,'[1]10804總表'!B:L,9,FALSE)</f>
        <v>0</v>
      </c>
      <c r="K209" s="12">
        <f>VLOOKUP(A:A,'[1]10804總表'!B:L,10,FALSE)</f>
        <v>0</v>
      </c>
      <c r="M209" s="5"/>
    </row>
    <row r="210" spans="1:13">
      <c r="A210" s="28">
        <v>0.46</v>
      </c>
      <c r="B210" s="29">
        <v>3</v>
      </c>
      <c r="C210" s="30" t="s">
        <v>391</v>
      </c>
      <c r="D210" s="12">
        <f>VLOOKUP(A:A,'[1]10804總表'!B:L,3,FALSE)</f>
        <v>0</v>
      </c>
      <c r="E210" s="12">
        <f>VLOOKUP(A:A,'[1]10804總表'!B:L,4,FALSE)</f>
        <v>0</v>
      </c>
      <c r="F210" s="12">
        <f>VLOOKUP(A:A,'[1]10804總表'!B:L,5,FALSE)</f>
        <v>2</v>
      </c>
      <c r="G210" s="12">
        <f>VLOOKUP(A:A,'[1]10804總表'!B:L,6,FALSE)</f>
        <v>0</v>
      </c>
      <c r="H210" s="12">
        <f>VLOOKUP(A:A,'[1]10804總表'!B:L,7,FALSE)</f>
        <v>2</v>
      </c>
      <c r="I210" s="12">
        <f>VLOOKUP(A:A,'[1]10804總表'!B:L,8,FALSE)</f>
        <v>0</v>
      </c>
      <c r="J210" s="12">
        <f>VLOOKUP(A:A,'[1]10804總表'!B:L,9,FALSE)</f>
        <v>0</v>
      </c>
      <c r="K210" s="12">
        <f>VLOOKUP(A:A,'[1]10804總表'!B:L,10,FALSE)</f>
        <v>0</v>
      </c>
      <c r="M210" s="5"/>
    </row>
    <row r="211" spans="1:13">
      <c r="A211" s="28">
        <v>0.48</v>
      </c>
      <c r="B211" s="29">
        <v>4</v>
      </c>
      <c r="C211" s="30" t="s">
        <v>392</v>
      </c>
      <c r="D211" s="12">
        <f>VLOOKUP(A:A,'[1]10804總表'!B:L,3,FALSE)</f>
        <v>0</v>
      </c>
      <c r="E211" s="12">
        <f>VLOOKUP(A:A,'[1]10804總表'!B:L,4,FALSE)</f>
        <v>0</v>
      </c>
      <c r="F211" s="12">
        <f>VLOOKUP(A:A,'[1]10804總表'!B:L,5,FALSE)</f>
        <v>8</v>
      </c>
      <c r="G211" s="12">
        <f>VLOOKUP(A:A,'[1]10804總表'!B:L,6,FALSE)</f>
        <v>0</v>
      </c>
      <c r="H211" s="12">
        <f>VLOOKUP(A:A,'[1]10804總表'!B:L,7,FALSE)</f>
        <v>8</v>
      </c>
      <c r="I211" s="12">
        <f>VLOOKUP(A:A,'[1]10804總表'!B:L,8,FALSE)</f>
        <v>0</v>
      </c>
      <c r="J211" s="12">
        <f>VLOOKUP(A:A,'[1]10804總表'!B:L,9,FALSE)</f>
        <v>0</v>
      </c>
      <c r="K211" s="12">
        <f>VLOOKUP(A:A,'[1]10804總表'!B:L,10,FALSE)</f>
        <v>0</v>
      </c>
      <c r="M211" s="5"/>
    </row>
    <row r="212" spans="1:13">
      <c r="A212" s="28">
        <v>0.72</v>
      </c>
      <c r="B212" s="29">
        <v>5</v>
      </c>
      <c r="C212" s="30" t="s">
        <v>393</v>
      </c>
      <c r="D212" s="12">
        <f>VLOOKUP(A:A,'[1]10804總表'!B:L,3,FALSE)</f>
        <v>0</v>
      </c>
      <c r="E212" s="12">
        <f>VLOOKUP(A:A,'[1]10804總表'!B:L,4,FALSE)</f>
        <v>0</v>
      </c>
      <c r="F212" s="12">
        <f>VLOOKUP(A:A,'[1]10804總表'!B:L,5,FALSE)</f>
        <v>4</v>
      </c>
      <c r="G212" s="12">
        <f>VLOOKUP(A:A,'[1]10804總表'!B:L,6,FALSE)</f>
        <v>0</v>
      </c>
      <c r="H212" s="12">
        <f>VLOOKUP(A:A,'[1]10804總表'!B:L,7,FALSE)</f>
        <v>4</v>
      </c>
      <c r="I212" s="12">
        <f>VLOOKUP(A:A,'[1]10804總表'!B:L,8,FALSE)</f>
        <v>0</v>
      </c>
      <c r="J212" s="12">
        <f>VLOOKUP(A:A,'[1]10804總表'!B:L,9,FALSE)</f>
        <v>0</v>
      </c>
      <c r="K212" s="12">
        <f>VLOOKUP(A:A,'[1]10804總表'!B:L,10,FALSE)</f>
        <v>0</v>
      </c>
      <c r="M212" s="5"/>
    </row>
    <row r="213" spans="1:13">
      <c r="A213" s="31">
        <v>0.8</v>
      </c>
      <c r="B213" s="29">
        <v>6</v>
      </c>
      <c r="C213" s="32" t="s">
        <v>394</v>
      </c>
      <c r="D213" s="12">
        <f>VLOOKUP(A:A,'[1]10804總表'!B:L,3,FALSE)</f>
        <v>0</v>
      </c>
      <c r="E213" s="12">
        <f>VLOOKUP(A:A,'[1]10804總表'!B:L,4,FALSE)</f>
        <v>0</v>
      </c>
      <c r="F213" s="12">
        <v>4</v>
      </c>
      <c r="G213" s="12">
        <v>1</v>
      </c>
      <c r="H213" s="12">
        <v>4</v>
      </c>
      <c r="I213" s="12">
        <v>0</v>
      </c>
      <c r="J213" s="12">
        <v>1</v>
      </c>
      <c r="K213" s="12">
        <v>0</v>
      </c>
      <c r="M213" s="5"/>
    </row>
    <row r="214" spans="1:13">
      <c r="A214" s="33" t="s">
        <v>395</v>
      </c>
      <c r="B214" s="29">
        <v>7</v>
      </c>
      <c r="C214" s="30" t="s">
        <v>396</v>
      </c>
      <c r="D214" s="12">
        <f>VLOOKUP(A:A,'[1]10804總表'!B:L,3,FALSE)</f>
        <v>0</v>
      </c>
      <c r="E214" s="12">
        <f>VLOOKUP(A:A,'[1]10804總表'!B:L,4,FALSE)</f>
        <v>0</v>
      </c>
      <c r="F214" s="12">
        <f>VLOOKUP(A:A,'[1]10804總表'!B:L,5,FALSE)</f>
        <v>1</v>
      </c>
      <c r="G214" s="12">
        <f>VLOOKUP(A:A,'[1]10804總表'!B:L,6,FALSE)</f>
        <v>0</v>
      </c>
      <c r="H214" s="12">
        <f>VLOOKUP(A:A,'[1]10804總表'!B:L,7,FALSE)</f>
        <v>1</v>
      </c>
      <c r="I214" s="12">
        <f>VLOOKUP(A:A,'[1]10804總表'!B:L,8,FALSE)</f>
        <v>0</v>
      </c>
      <c r="J214" s="12">
        <f>VLOOKUP(A:A,'[1]10804總表'!B:L,9,FALSE)</f>
        <v>0</v>
      </c>
      <c r="K214" s="12">
        <f>VLOOKUP(A:A,'[1]10804總表'!B:L,10,FALSE)</f>
        <v>0</v>
      </c>
      <c r="M214" s="5"/>
    </row>
    <row r="215" spans="1:13">
      <c r="A215" s="33" t="s">
        <v>397</v>
      </c>
      <c r="B215" s="29">
        <v>8</v>
      </c>
      <c r="C215" s="30" t="s">
        <v>398</v>
      </c>
      <c r="D215" s="12">
        <f>VLOOKUP(A:A,'[1]10804總表'!B:L,3,FALSE)</f>
        <v>0</v>
      </c>
      <c r="E215" s="12">
        <f>VLOOKUP(A:A,'[1]10804總表'!B:L,4,FALSE)</f>
        <v>0</v>
      </c>
      <c r="F215" s="12">
        <f>VLOOKUP(A:A,'[1]10804總表'!B:L,5,FALSE)</f>
        <v>8</v>
      </c>
      <c r="G215" s="12">
        <f>VLOOKUP(A:A,'[1]10804總表'!B:L,6,FALSE)</f>
        <v>0</v>
      </c>
      <c r="H215" s="12">
        <f>VLOOKUP(A:A,'[1]10804總表'!B:L,7,FALSE)</f>
        <v>8</v>
      </c>
      <c r="I215" s="12">
        <f>VLOOKUP(A:A,'[1]10804總表'!B:L,8,FALSE)</f>
        <v>0</v>
      </c>
      <c r="J215" s="12">
        <f>VLOOKUP(A:A,'[1]10804總表'!B:L,9,FALSE)</f>
        <v>0</v>
      </c>
      <c r="K215" s="12">
        <f>VLOOKUP(A:A,'[1]10804總表'!B:L,10,FALSE)</f>
        <v>0</v>
      </c>
      <c r="M215" s="5"/>
    </row>
    <row r="216" spans="1:13">
      <c r="A216" s="33" t="s">
        <v>399</v>
      </c>
      <c r="B216" s="29">
        <v>9</v>
      </c>
      <c r="C216" s="30" t="s">
        <v>400</v>
      </c>
      <c r="D216" s="12">
        <f>VLOOKUP(A:A,'[1]10804總表'!B:L,3,FALSE)</f>
        <v>0</v>
      </c>
      <c r="E216" s="12">
        <f>VLOOKUP(A:A,'[1]10804總表'!B:L,4,FALSE)</f>
        <v>0</v>
      </c>
      <c r="F216" s="12">
        <f>VLOOKUP(A:A,'[1]10804總表'!B:L,5,FALSE)</f>
        <v>6</v>
      </c>
      <c r="G216" s="12">
        <f>VLOOKUP(A:A,'[1]10804總表'!B:L,6,FALSE)</f>
        <v>0</v>
      </c>
      <c r="H216" s="12">
        <f>VLOOKUP(A:A,'[1]10804總表'!B:L,7,FALSE)</f>
        <v>6</v>
      </c>
      <c r="I216" s="12">
        <f>VLOOKUP(A:A,'[1]10804總表'!B:L,8,FALSE)</f>
        <v>0</v>
      </c>
      <c r="J216" s="12">
        <f>VLOOKUP(A:A,'[1]10804總表'!B:L,9,FALSE)</f>
        <v>0</v>
      </c>
      <c r="K216" s="12">
        <f>VLOOKUP(A:A,'[1]10804總表'!B:L,10,FALSE)</f>
        <v>0</v>
      </c>
      <c r="M216" s="5"/>
    </row>
    <row r="217" spans="1:13">
      <c r="A217" s="33" t="s">
        <v>401</v>
      </c>
      <c r="B217" s="29">
        <v>10</v>
      </c>
      <c r="C217" s="30" t="s">
        <v>402</v>
      </c>
      <c r="D217" s="12">
        <f>VLOOKUP(A:A,'[1]10804總表'!B:L,3,FALSE)</f>
        <v>0</v>
      </c>
      <c r="E217" s="12">
        <f>VLOOKUP(A:A,'[1]10804總表'!B:L,4,FALSE)</f>
        <v>0</v>
      </c>
      <c r="F217" s="12">
        <f>VLOOKUP(A:A,'[1]10804總表'!B:L,5,FALSE)</f>
        <v>11</v>
      </c>
      <c r="G217" s="12">
        <f>VLOOKUP(A:A,'[1]10804總表'!B:L,6,FALSE)</f>
        <v>0</v>
      </c>
      <c r="H217" s="12">
        <f>VLOOKUP(A:A,'[1]10804總表'!B:L,7,FALSE)</f>
        <v>11</v>
      </c>
      <c r="I217" s="12">
        <f>VLOOKUP(A:A,'[1]10804總表'!B:L,8,FALSE)</f>
        <v>0</v>
      </c>
      <c r="J217" s="12">
        <f>VLOOKUP(A:A,'[1]10804總表'!B:L,9,FALSE)</f>
        <v>0</v>
      </c>
      <c r="K217" s="12">
        <f>VLOOKUP(A:A,'[1]10804總表'!B:L,10,FALSE)</f>
        <v>0</v>
      </c>
      <c r="M217" s="5"/>
    </row>
    <row r="218" spans="1:13">
      <c r="A218" s="33" t="s">
        <v>403</v>
      </c>
      <c r="B218" s="29">
        <v>11</v>
      </c>
      <c r="C218" s="30" t="s">
        <v>404</v>
      </c>
      <c r="D218" s="12">
        <f>VLOOKUP(A:A,'[1]10804總表'!B:L,3,FALSE)</f>
        <v>0</v>
      </c>
      <c r="E218" s="12">
        <f>VLOOKUP(A:A,'[1]10804總表'!B:L,4,FALSE)</f>
        <v>0</v>
      </c>
      <c r="F218" s="12">
        <f>VLOOKUP(A:A,'[1]10804總表'!B:L,5,FALSE)</f>
        <v>1</v>
      </c>
      <c r="G218" s="12">
        <f>VLOOKUP(A:A,'[1]10804總表'!B:L,6,FALSE)</f>
        <v>0</v>
      </c>
      <c r="H218" s="12">
        <f>VLOOKUP(A:A,'[1]10804總表'!B:L,7,FALSE)</f>
        <v>1</v>
      </c>
      <c r="I218" s="12">
        <f>VLOOKUP(A:A,'[1]10804總表'!B:L,8,FALSE)</f>
        <v>0</v>
      </c>
      <c r="J218" s="12">
        <f>VLOOKUP(A:A,'[1]10804總表'!B:L,9,FALSE)</f>
        <v>0</v>
      </c>
      <c r="K218" s="12">
        <f>VLOOKUP(A:A,'[1]10804總表'!B:L,10,FALSE)</f>
        <v>0</v>
      </c>
      <c r="M218" s="5"/>
    </row>
    <row r="219" spans="1:13">
      <c r="A219" s="33" t="s">
        <v>405</v>
      </c>
      <c r="B219" s="29">
        <v>12</v>
      </c>
      <c r="C219" s="30" t="s">
        <v>406</v>
      </c>
      <c r="D219" s="12">
        <f>VLOOKUP(A:A,'[1]10804總表'!B:L,3,FALSE)</f>
        <v>0</v>
      </c>
      <c r="E219" s="12">
        <f>VLOOKUP(A:A,'[1]10804總表'!B:L,4,FALSE)</f>
        <v>0</v>
      </c>
      <c r="F219" s="12">
        <f>VLOOKUP(A:A,'[1]10804總表'!B:L,5,FALSE)</f>
        <v>40</v>
      </c>
      <c r="G219" s="12">
        <f>VLOOKUP(A:A,'[1]10804總表'!B:L,6,FALSE)</f>
        <v>3</v>
      </c>
      <c r="H219" s="12">
        <f>VLOOKUP(A:A,'[1]10804總表'!B:L,7,FALSE)</f>
        <v>40</v>
      </c>
      <c r="I219" s="12">
        <f>VLOOKUP(A:A,'[1]10804總表'!B:L,8,FALSE)</f>
        <v>1</v>
      </c>
      <c r="J219" s="12">
        <f>VLOOKUP(A:A,'[1]10804總表'!B:L,9,FALSE)</f>
        <v>3</v>
      </c>
      <c r="K219" s="12">
        <f>VLOOKUP(A:A,'[1]10804總表'!B:L,10,FALSE)</f>
        <v>0</v>
      </c>
      <c r="M219" s="5"/>
    </row>
    <row r="220" spans="1:13">
      <c r="A220" s="33" t="s">
        <v>407</v>
      </c>
      <c r="B220" s="29">
        <v>13</v>
      </c>
      <c r="C220" s="30" t="s">
        <v>408</v>
      </c>
      <c r="D220" s="12">
        <f>VLOOKUP(A:A,'[1]10804總表'!B:L,3,FALSE)</f>
        <v>0</v>
      </c>
      <c r="E220" s="12">
        <f>VLOOKUP(A:A,'[1]10804總表'!B:L,4,FALSE)</f>
        <v>0</v>
      </c>
      <c r="F220" s="12">
        <f>VLOOKUP(A:A,'[1]10804總表'!B:L,5,FALSE)</f>
        <v>6</v>
      </c>
      <c r="G220" s="12">
        <f>VLOOKUP(A:A,'[1]10804總表'!B:L,6,FALSE)</f>
        <v>0</v>
      </c>
      <c r="H220" s="12">
        <f>VLOOKUP(A:A,'[1]10804總表'!B:L,7,FALSE)</f>
        <v>6</v>
      </c>
      <c r="I220" s="12">
        <f>VLOOKUP(A:A,'[1]10804總表'!B:L,8,FALSE)</f>
        <v>0</v>
      </c>
      <c r="J220" s="12">
        <f>VLOOKUP(A:A,'[1]10804總表'!B:L,9,FALSE)</f>
        <v>0</v>
      </c>
      <c r="K220" s="12">
        <f>VLOOKUP(A:A,'[1]10804總表'!B:L,10,FALSE)</f>
        <v>0</v>
      </c>
      <c r="L220" s="18"/>
      <c r="M220" s="5"/>
    </row>
    <row r="221" spans="1:13">
      <c r="A221" s="33" t="s">
        <v>409</v>
      </c>
      <c r="B221" s="29">
        <v>14</v>
      </c>
      <c r="C221" s="30" t="s">
        <v>410</v>
      </c>
      <c r="D221" s="12">
        <f>VLOOKUP(A:A,'[1]10804總表'!B:L,3,FALSE)</f>
        <v>0</v>
      </c>
      <c r="E221" s="12">
        <f>VLOOKUP(A:A,'[1]10804總表'!B:L,4,FALSE)</f>
        <v>0</v>
      </c>
      <c r="F221" s="12">
        <f>VLOOKUP(A:A,'[1]10804總表'!B:L,5,FALSE)</f>
        <v>3</v>
      </c>
      <c r="G221" s="12">
        <f>VLOOKUP(A:A,'[1]10804總表'!B:L,6,FALSE)</f>
        <v>0</v>
      </c>
      <c r="H221" s="12">
        <f>VLOOKUP(A:A,'[1]10804總表'!B:L,7,FALSE)</f>
        <v>3</v>
      </c>
      <c r="I221" s="12">
        <f>VLOOKUP(A:A,'[1]10804總表'!B:L,8,FALSE)</f>
        <v>0</v>
      </c>
      <c r="J221" s="12">
        <f>VLOOKUP(A:A,'[1]10804總表'!B:L,9,FALSE)</f>
        <v>0</v>
      </c>
      <c r="K221" s="12">
        <f>VLOOKUP(A:A,'[1]10804總表'!B:L,10,FALSE)</f>
        <v>0</v>
      </c>
      <c r="L221" s="18"/>
      <c r="M221" s="5"/>
    </row>
    <row r="222" spans="1:13">
      <c r="A222" s="33" t="s">
        <v>411</v>
      </c>
      <c r="B222" s="29">
        <v>15</v>
      </c>
      <c r="C222" s="30" t="s">
        <v>412</v>
      </c>
      <c r="D222" s="12">
        <f>VLOOKUP(A:A,'[1]10804總表'!B:L,3,FALSE)</f>
        <v>0</v>
      </c>
      <c r="E222" s="12">
        <f>VLOOKUP(A:A,'[1]10804總表'!B:L,4,FALSE)</f>
        <v>0</v>
      </c>
      <c r="F222" s="12">
        <f>VLOOKUP(A:A,'[1]10804總表'!B:L,5,FALSE)</f>
        <v>1</v>
      </c>
      <c r="G222" s="12">
        <f>VLOOKUP(A:A,'[1]10804總表'!B:L,6,FALSE)</f>
        <v>0</v>
      </c>
      <c r="H222" s="12">
        <f>VLOOKUP(A:A,'[1]10804總表'!B:L,7,FALSE)</f>
        <v>1</v>
      </c>
      <c r="I222" s="12">
        <f>VLOOKUP(A:A,'[1]10804總表'!B:L,8,FALSE)</f>
        <v>0</v>
      </c>
      <c r="J222" s="12">
        <f>VLOOKUP(A:A,'[1]10804總表'!B:L,9,FALSE)</f>
        <v>0</v>
      </c>
      <c r="K222" s="12">
        <f>VLOOKUP(A:A,'[1]10804總表'!B:L,10,FALSE)</f>
        <v>0</v>
      </c>
      <c r="L222" s="18"/>
      <c r="M222" s="5"/>
    </row>
    <row r="223" spans="1:13">
      <c r="A223" s="33" t="s">
        <v>413</v>
      </c>
      <c r="B223" s="29">
        <v>16</v>
      </c>
      <c r="C223" s="30" t="s">
        <v>414</v>
      </c>
      <c r="D223" s="12">
        <f>VLOOKUP(A:A,'[1]10804總表'!B:L,3,FALSE)</f>
        <v>0</v>
      </c>
      <c r="E223" s="12">
        <f>VLOOKUP(A:A,'[1]10804總表'!B:L,4,FALSE)</f>
        <v>0</v>
      </c>
      <c r="F223" s="12">
        <f>VLOOKUP(A:A,'[1]10804總表'!B:L,5,FALSE)</f>
        <v>22</v>
      </c>
      <c r="G223" s="12">
        <f>VLOOKUP(A:A,'[1]10804總表'!B:L,6,FALSE)</f>
        <v>1</v>
      </c>
      <c r="H223" s="12">
        <f>VLOOKUP(A:A,'[1]10804總表'!B:L,7,FALSE)</f>
        <v>22</v>
      </c>
      <c r="I223" s="12">
        <f>VLOOKUP(A:A,'[1]10804總表'!B:L,8,FALSE)</f>
        <v>1</v>
      </c>
      <c r="J223" s="12">
        <f>VLOOKUP(A:A,'[1]10804總表'!B:L,9,FALSE)</f>
        <v>1</v>
      </c>
      <c r="K223" s="12">
        <f>VLOOKUP(A:A,'[1]10804總表'!B:L,10,FALSE)</f>
        <v>0</v>
      </c>
      <c r="L223" s="18"/>
      <c r="M223" s="5"/>
    </row>
    <row r="224" spans="1:13" ht="22.8">
      <c r="A224" s="33" t="s">
        <v>415</v>
      </c>
      <c r="B224" s="41">
        <v>17</v>
      </c>
      <c r="C224" s="42" t="s">
        <v>416</v>
      </c>
      <c r="D224" s="39">
        <f>VLOOKUP(A:A,'[1]10804總表'!B:L,3,FALSE)</f>
        <v>0</v>
      </c>
      <c r="E224" s="39">
        <f>VLOOKUP(A:A,'[1]10804總表'!B:L,4,FALSE)</f>
        <v>0</v>
      </c>
      <c r="F224" s="39">
        <f>VLOOKUP(A:A,'[1]10804總表'!B:L,5,FALSE)</f>
        <v>28</v>
      </c>
      <c r="G224" s="39">
        <f>VLOOKUP(A:A,'[1]10804總表'!B:L,6,FALSE)</f>
        <v>0</v>
      </c>
      <c r="H224" s="39">
        <f>VLOOKUP(A:A,'[1]10804總表'!B:L,7,FALSE)</f>
        <v>28</v>
      </c>
      <c r="I224" s="39">
        <f>VLOOKUP(A:A,'[1]10804總表'!B:L,8,FALSE)</f>
        <v>1</v>
      </c>
      <c r="J224" s="39">
        <f>VLOOKUP(A:A,'[1]10804總表'!B:L,9,FALSE)</f>
        <v>0</v>
      </c>
      <c r="K224" s="39">
        <f>VLOOKUP(A:A,'[1]10804總表'!B:L,10,FALSE)</f>
        <v>1</v>
      </c>
      <c r="L224" s="40" t="s">
        <v>26</v>
      </c>
      <c r="M224" s="5"/>
    </row>
    <row r="225" spans="1:13">
      <c r="A225" s="33" t="s">
        <v>417</v>
      </c>
      <c r="B225" s="29">
        <v>18</v>
      </c>
      <c r="C225" s="30" t="s">
        <v>418</v>
      </c>
      <c r="D225" s="12">
        <f>VLOOKUP(A:A,'[1]10804總表'!B:L,3,FALSE)</f>
        <v>0</v>
      </c>
      <c r="E225" s="12">
        <f>VLOOKUP(A:A,'[1]10804總表'!B:L,4,FALSE)</f>
        <v>0</v>
      </c>
      <c r="F225" s="12">
        <f>VLOOKUP(A:A,'[1]10804總表'!B:L,5,FALSE)</f>
        <v>14</v>
      </c>
      <c r="G225" s="12">
        <f>VLOOKUP(A:A,'[1]10804總表'!B:L,6,FALSE)</f>
        <v>0</v>
      </c>
      <c r="H225" s="12">
        <f>VLOOKUP(A:A,'[1]10804總表'!B:L,7,FALSE)</f>
        <v>14</v>
      </c>
      <c r="I225" s="12">
        <f>VLOOKUP(A:A,'[1]10804總表'!B:L,8,FALSE)</f>
        <v>0</v>
      </c>
      <c r="J225" s="12">
        <f>VLOOKUP(A:A,'[1]10804總表'!B:L,9,FALSE)</f>
        <v>0</v>
      </c>
      <c r="K225" s="12">
        <f>VLOOKUP(A:A,'[1]10804總表'!B:L,10,FALSE)</f>
        <v>0</v>
      </c>
      <c r="M225" s="5"/>
    </row>
    <row r="226" spans="1:13">
      <c r="A226" s="33" t="s">
        <v>419</v>
      </c>
      <c r="B226" s="29">
        <v>19</v>
      </c>
      <c r="C226" s="30" t="s">
        <v>420</v>
      </c>
      <c r="D226" s="12">
        <f>VLOOKUP(A:A,'[1]10804總表'!B:L,3,FALSE)</f>
        <v>0</v>
      </c>
      <c r="E226" s="12">
        <f>VLOOKUP(A:A,'[1]10804總表'!B:L,4,FALSE)</f>
        <v>0</v>
      </c>
      <c r="F226" s="12">
        <f>VLOOKUP(A:A,'[1]10804總表'!B:L,5,FALSE)</f>
        <v>5</v>
      </c>
      <c r="G226" s="12">
        <f>VLOOKUP(A:A,'[1]10804總表'!B:L,6,FALSE)</f>
        <v>0</v>
      </c>
      <c r="H226" s="12">
        <f>VLOOKUP(A:A,'[1]10804總表'!B:L,7,FALSE)</f>
        <v>5</v>
      </c>
      <c r="I226" s="12">
        <f>VLOOKUP(A:A,'[1]10804總表'!B:L,8,FALSE)</f>
        <v>0</v>
      </c>
      <c r="J226" s="12">
        <f>VLOOKUP(A:A,'[1]10804總表'!B:L,9,FALSE)</f>
        <v>0</v>
      </c>
      <c r="K226" s="12">
        <f>VLOOKUP(A:A,'[1]10804總表'!B:L,10,FALSE)</f>
        <v>0</v>
      </c>
      <c r="M226" s="5"/>
    </row>
    <row r="227" spans="1:13">
      <c r="A227" s="33" t="s">
        <v>421</v>
      </c>
      <c r="B227" s="29">
        <v>20</v>
      </c>
      <c r="C227" s="30" t="s">
        <v>422</v>
      </c>
      <c r="D227" s="12">
        <f>VLOOKUP(A:A,'[1]10804總表'!B:L,3,FALSE)</f>
        <v>0</v>
      </c>
      <c r="E227" s="12">
        <f>VLOOKUP(A:A,'[1]10804總表'!B:L,4,FALSE)</f>
        <v>0</v>
      </c>
      <c r="F227" s="12">
        <f>VLOOKUP(A:A,'[1]10804總表'!B:L,5,FALSE)</f>
        <v>5</v>
      </c>
      <c r="G227" s="12">
        <f>VLOOKUP(A:A,'[1]10804總表'!B:L,6,FALSE)</f>
        <v>0</v>
      </c>
      <c r="H227" s="12">
        <f>VLOOKUP(A:A,'[1]10804總表'!B:L,7,FALSE)</f>
        <v>5</v>
      </c>
      <c r="I227" s="12">
        <f>VLOOKUP(A:A,'[1]10804總表'!B:L,8,FALSE)</f>
        <v>0</v>
      </c>
      <c r="J227" s="12">
        <f>VLOOKUP(A:A,'[1]10804總表'!B:L,9,FALSE)</f>
        <v>0</v>
      </c>
      <c r="K227" s="12">
        <f>VLOOKUP(A:A,'[1]10804總表'!B:L,10,FALSE)</f>
        <v>0</v>
      </c>
      <c r="M227" s="5"/>
    </row>
    <row r="228" spans="1:13">
      <c r="A228" s="33" t="s">
        <v>423</v>
      </c>
      <c r="B228" s="29">
        <v>21</v>
      </c>
      <c r="C228" s="30" t="s">
        <v>424</v>
      </c>
      <c r="D228" s="12">
        <f>VLOOKUP(A:A,'[1]10804總表'!B:L,3,FALSE)</f>
        <v>0</v>
      </c>
      <c r="E228" s="12">
        <f>VLOOKUP(A:A,'[1]10804總表'!B:L,4,FALSE)</f>
        <v>0</v>
      </c>
      <c r="F228" s="12">
        <f>VLOOKUP(A:A,'[1]10804總表'!B:L,5,FALSE)</f>
        <v>3</v>
      </c>
      <c r="G228" s="12">
        <f>VLOOKUP(A:A,'[1]10804總表'!B:L,6,FALSE)</f>
        <v>0</v>
      </c>
      <c r="H228" s="12">
        <f>VLOOKUP(A:A,'[1]10804總表'!B:L,7,FALSE)</f>
        <v>3</v>
      </c>
      <c r="I228" s="12">
        <f>VLOOKUP(A:A,'[1]10804總表'!B:L,8,FALSE)</f>
        <v>0</v>
      </c>
      <c r="J228" s="12">
        <f>VLOOKUP(A:A,'[1]10804總表'!B:L,9,FALSE)</f>
        <v>0</v>
      </c>
      <c r="K228" s="12">
        <f>VLOOKUP(A:A,'[1]10804總表'!B:L,10,FALSE)</f>
        <v>0</v>
      </c>
      <c r="M228" s="5"/>
    </row>
    <row r="229" spans="1:13">
      <c r="A229" s="33" t="s">
        <v>425</v>
      </c>
      <c r="B229" s="29">
        <v>22</v>
      </c>
      <c r="C229" s="30" t="s">
        <v>426</v>
      </c>
      <c r="D229" s="12">
        <f>VLOOKUP(A:A,'[1]10804總表'!B:L,3,FALSE)</f>
        <v>0</v>
      </c>
      <c r="E229" s="12">
        <f>VLOOKUP(A:A,'[1]10804總表'!B:L,4,FALSE)</f>
        <v>0</v>
      </c>
      <c r="F229" s="12">
        <f>VLOOKUP(A:A,'[1]10804總表'!B:L,5,FALSE)</f>
        <v>6</v>
      </c>
      <c r="G229" s="12">
        <f>VLOOKUP(A:A,'[1]10804總表'!B:L,6,FALSE)</f>
        <v>0</v>
      </c>
      <c r="H229" s="12">
        <f>VLOOKUP(A:A,'[1]10804總表'!B:L,7,FALSE)</f>
        <v>6</v>
      </c>
      <c r="I229" s="12">
        <f>VLOOKUP(A:A,'[1]10804總表'!B:L,8,FALSE)</f>
        <v>0</v>
      </c>
      <c r="J229" s="12">
        <f>VLOOKUP(A:A,'[1]10804總表'!B:L,9,FALSE)</f>
        <v>0</v>
      </c>
      <c r="K229" s="12">
        <f>VLOOKUP(A:A,'[1]10804總表'!B:L,10,FALSE)</f>
        <v>0</v>
      </c>
      <c r="M229" s="5"/>
    </row>
    <row r="230" spans="1:13">
      <c r="A230" s="33" t="s">
        <v>427</v>
      </c>
      <c r="B230" s="29">
        <v>23</v>
      </c>
      <c r="C230" s="30" t="s">
        <v>428</v>
      </c>
      <c r="D230" s="12">
        <f>VLOOKUP(A:A,'[1]10804總表'!B:L,3,FALSE)</f>
        <v>0</v>
      </c>
      <c r="E230" s="12">
        <f>VLOOKUP(A:A,'[1]10804總表'!B:L,4,FALSE)</f>
        <v>0</v>
      </c>
      <c r="F230" s="12">
        <f>VLOOKUP(A:A,'[1]10804總表'!B:L,5,FALSE)</f>
        <v>7</v>
      </c>
      <c r="G230" s="12">
        <f>VLOOKUP(A:A,'[1]10804總表'!B:L,6,FALSE)</f>
        <v>0</v>
      </c>
      <c r="H230" s="12">
        <f>VLOOKUP(A:A,'[1]10804總表'!B:L,7,FALSE)</f>
        <v>7</v>
      </c>
      <c r="I230" s="12">
        <f>VLOOKUP(A:A,'[1]10804總表'!B:L,8,FALSE)</f>
        <v>0</v>
      </c>
      <c r="J230" s="12">
        <f>VLOOKUP(A:A,'[1]10804總表'!B:L,9,FALSE)</f>
        <v>0</v>
      </c>
      <c r="K230" s="12">
        <f>VLOOKUP(A:A,'[1]10804總表'!B:L,10,FALSE)</f>
        <v>0</v>
      </c>
      <c r="M230" s="5"/>
    </row>
    <row r="231" spans="1:13">
      <c r="A231" s="33" t="s">
        <v>429</v>
      </c>
      <c r="B231" s="29">
        <v>24</v>
      </c>
      <c r="C231" s="30" t="s">
        <v>430</v>
      </c>
      <c r="D231" s="12">
        <f>VLOOKUP(A:A,'[1]10804總表'!B:L,3,FALSE)</f>
        <v>0</v>
      </c>
      <c r="E231" s="12">
        <f>VLOOKUP(A:A,'[1]10804總表'!B:L,4,FALSE)</f>
        <v>0</v>
      </c>
      <c r="F231" s="12">
        <f>VLOOKUP(A:A,'[1]10804總表'!B:L,5,FALSE)</f>
        <v>8</v>
      </c>
      <c r="G231" s="12">
        <f>VLOOKUP(A:A,'[1]10804總表'!B:L,6,FALSE)</f>
        <v>0</v>
      </c>
      <c r="H231" s="12">
        <f>VLOOKUP(A:A,'[1]10804總表'!B:L,7,FALSE)</f>
        <v>8</v>
      </c>
      <c r="I231" s="12">
        <f>VLOOKUP(A:A,'[1]10804總表'!B:L,8,FALSE)</f>
        <v>0</v>
      </c>
      <c r="J231" s="12">
        <f>VLOOKUP(A:A,'[1]10804總表'!B:L,9,FALSE)</f>
        <v>0</v>
      </c>
      <c r="K231" s="12">
        <f>VLOOKUP(A:A,'[1]10804總表'!B:L,10,FALSE)</f>
        <v>0</v>
      </c>
      <c r="M231" s="5"/>
    </row>
    <row r="232" spans="1:13">
      <c r="A232" s="33" t="s">
        <v>431</v>
      </c>
      <c r="B232" s="29">
        <v>25</v>
      </c>
      <c r="C232" s="30" t="s">
        <v>432</v>
      </c>
      <c r="D232" s="12">
        <f>VLOOKUP(A:A,'[1]10804總表'!B:L,3,FALSE)</f>
        <v>0</v>
      </c>
      <c r="E232" s="12">
        <f>VLOOKUP(A:A,'[1]10804總表'!B:L,4,FALSE)</f>
        <v>0</v>
      </c>
      <c r="F232" s="12">
        <f>VLOOKUP(A:A,'[1]10804總表'!B:L,5,FALSE)</f>
        <v>14</v>
      </c>
      <c r="G232" s="12">
        <f>VLOOKUP(A:A,'[1]10804總表'!B:L,6,FALSE)</f>
        <v>0</v>
      </c>
      <c r="H232" s="12">
        <f>VLOOKUP(A:A,'[1]10804總表'!B:L,7,FALSE)</f>
        <v>14</v>
      </c>
      <c r="I232" s="12">
        <f>VLOOKUP(A:A,'[1]10804總表'!B:L,8,FALSE)</f>
        <v>0</v>
      </c>
      <c r="J232" s="12">
        <f>VLOOKUP(A:A,'[1]10804總表'!B:L,9,FALSE)</f>
        <v>0</v>
      </c>
      <c r="K232" s="12">
        <f>VLOOKUP(A:A,'[1]10804總表'!B:L,10,FALSE)</f>
        <v>0</v>
      </c>
      <c r="M232" s="5"/>
    </row>
    <row r="233" spans="1:13">
      <c r="A233" s="33" t="s">
        <v>433</v>
      </c>
      <c r="B233" s="29">
        <v>26</v>
      </c>
      <c r="C233" s="30" t="s">
        <v>434</v>
      </c>
      <c r="D233" s="12">
        <f>VLOOKUP(A:A,'[1]10804總表'!B:L,3,FALSE)</f>
        <v>0</v>
      </c>
      <c r="E233" s="12">
        <f>VLOOKUP(A:A,'[1]10804總表'!B:L,4,FALSE)</f>
        <v>0</v>
      </c>
      <c r="F233" s="12">
        <f>VLOOKUP(A:A,'[1]10804總表'!B:L,5,FALSE)</f>
        <v>34</v>
      </c>
      <c r="G233" s="12">
        <f>VLOOKUP(A:A,'[1]10804總表'!B:L,6,FALSE)</f>
        <v>1</v>
      </c>
      <c r="H233" s="12">
        <f>VLOOKUP(A:A,'[1]10804總表'!B:L,7,FALSE)</f>
        <v>34</v>
      </c>
      <c r="I233" s="12">
        <f>VLOOKUP(A:A,'[1]10804總表'!B:L,8,FALSE)</f>
        <v>1</v>
      </c>
      <c r="J233" s="12">
        <f>VLOOKUP(A:A,'[1]10804總表'!B:L,9,FALSE)</f>
        <v>1</v>
      </c>
      <c r="K233" s="12">
        <f>VLOOKUP(A:A,'[1]10804總表'!B:L,10,FALSE)</f>
        <v>0</v>
      </c>
      <c r="M233" s="5"/>
    </row>
    <row r="234" spans="1:13">
      <c r="A234" s="33" t="s">
        <v>435</v>
      </c>
      <c r="B234" s="29">
        <v>27</v>
      </c>
      <c r="C234" s="30" t="s">
        <v>436</v>
      </c>
      <c r="D234" s="12">
        <f>VLOOKUP(A:A,'[1]10804總表'!B:L,3,FALSE)</f>
        <v>0</v>
      </c>
      <c r="E234" s="12">
        <f>VLOOKUP(A:A,'[1]10804總表'!B:L,4,FALSE)</f>
        <v>0</v>
      </c>
      <c r="F234" s="12">
        <f>VLOOKUP(A:A,'[1]10804總表'!B:L,5,FALSE)</f>
        <v>3</v>
      </c>
      <c r="G234" s="12">
        <f>VLOOKUP(A:A,'[1]10804總表'!B:L,6,FALSE)</f>
        <v>0</v>
      </c>
      <c r="H234" s="12">
        <f>VLOOKUP(A:A,'[1]10804總表'!B:L,7,FALSE)</f>
        <v>3</v>
      </c>
      <c r="I234" s="12">
        <f>VLOOKUP(A:A,'[1]10804總表'!B:L,8,FALSE)</f>
        <v>0</v>
      </c>
      <c r="J234" s="12">
        <f>VLOOKUP(A:A,'[1]10804總表'!B:L,9,FALSE)</f>
        <v>0</v>
      </c>
      <c r="K234" s="12">
        <f>VLOOKUP(A:A,'[1]10804總表'!B:L,10,FALSE)</f>
        <v>0</v>
      </c>
      <c r="L234" s="18"/>
      <c r="M234" s="5"/>
    </row>
    <row r="235" spans="1:13">
      <c r="A235" s="33" t="s">
        <v>437</v>
      </c>
      <c r="B235" s="29">
        <v>28</v>
      </c>
      <c r="C235" s="30" t="s">
        <v>438</v>
      </c>
      <c r="D235" s="12">
        <f>VLOOKUP(A:A,'[1]10804總表'!B:L,3,FALSE)</f>
        <v>0</v>
      </c>
      <c r="E235" s="12">
        <f>VLOOKUP(A:A,'[1]10804總表'!B:L,4,FALSE)</f>
        <v>0</v>
      </c>
      <c r="F235" s="12">
        <f>VLOOKUP(A:A,'[1]10804總表'!B:L,5,FALSE)</f>
        <v>5</v>
      </c>
      <c r="G235" s="12">
        <f>VLOOKUP(A:A,'[1]10804總表'!B:L,6,FALSE)</f>
        <v>0</v>
      </c>
      <c r="H235" s="12">
        <f>VLOOKUP(A:A,'[1]10804總表'!B:L,7,FALSE)</f>
        <v>5</v>
      </c>
      <c r="I235" s="12">
        <f>VLOOKUP(A:A,'[1]10804總表'!B:L,8,FALSE)</f>
        <v>0</v>
      </c>
      <c r="J235" s="12">
        <f>VLOOKUP(A:A,'[1]10804總表'!B:L,9,FALSE)</f>
        <v>0</v>
      </c>
      <c r="K235" s="12">
        <f>VLOOKUP(A:A,'[1]10804總表'!B:L,10,FALSE)</f>
        <v>0</v>
      </c>
      <c r="M235" s="5"/>
    </row>
    <row r="236" spans="1:13">
      <c r="A236" s="33" t="s">
        <v>439</v>
      </c>
      <c r="B236" s="29">
        <v>29</v>
      </c>
      <c r="C236" s="30" t="s">
        <v>440</v>
      </c>
      <c r="D236" s="12">
        <f>VLOOKUP(A:A,'[1]10804總表'!B:L,3,FALSE)</f>
        <v>0</v>
      </c>
      <c r="E236" s="12">
        <f>VLOOKUP(A:A,'[1]10804總表'!B:L,4,FALSE)</f>
        <v>0</v>
      </c>
      <c r="F236" s="12">
        <f>VLOOKUP(A:A,'[1]10804總表'!B:L,5,FALSE)</f>
        <v>1</v>
      </c>
      <c r="G236" s="12">
        <f>VLOOKUP(A:A,'[1]10804總表'!B:L,6,FALSE)</f>
        <v>0</v>
      </c>
      <c r="H236" s="12">
        <f>VLOOKUP(A:A,'[1]10804總表'!B:L,7,FALSE)</f>
        <v>1</v>
      </c>
      <c r="I236" s="12">
        <f>VLOOKUP(A:A,'[1]10804總表'!B:L,8,FALSE)</f>
        <v>0</v>
      </c>
      <c r="J236" s="12">
        <f>VLOOKUP(A:A,'[1]10804總表'!B:L,9,FALSE)</f>
        <v>0</v>
      </c>
      <c r="K236" s="12">
        <f>VLOOKUP(A:A,'[1]10804總表'!B:L,10,FALSE)</f>
        <v>0</v>
      </c>
      <c r="L236" s="18"/>
      <c r="M236" s="5"/>
    </row>
    <row r="237" spans="1:13">
      <c r="A237" s="33" t="s">
        <v>441</v>
      </c>
      <c r="B237" s="29">
        <v>30</v>
      </c>
      <c r="C237" s="30" t="s">
        <v>442</v>
      </c>
      <c r="D237" s="12">
        <f>VLOOKUP(A:A,'[1]10804總表'!B:L,3,FALSE)</f>
        <v>0</v>
      </c>
      <c r="E237" s="12">
        <f>VLOOKUP(A:A,'[1]10804總表'!B:L,4,FALSE)</f>
        <v>0</v>
      </c>
      <c r="F237" s="12">
        <f>VLOOKUP(A:A,'[1]10804總表'!B:L,5,FALSE)</f>
        <v>29</v>
      </c>
      <c r="G237" s="12">
        <f>VLOOKUP(A:A,'[1]10804總表'!B:L,6,FALSE)</f>
        <v>4</v>
      </c>
      <c r="H237" s="12">
        <f>VLOOKUP(A:A,'[1]10804總表'!B:L,7,FALSE)</f>
        <v>29</v>
      </c>
      <c r="I237" s="12">
        <f>VLOOKUP(A:A,'[1]10804總表'!B:L,8,FALSE)</f>
        <v>1</v>
      </c>
      <c r="J237" s="12">
        <f>VLOOKUP(A:A,'[1]10804總表'!B:L,9,FALSE)</f>
        <v>4</v>
      </c>
      <c r="K237" s="12">
        <f>VLOOKUP(A:A,'[1]10804總表'!B:L,10,FALSE)</f>
        <v>0</v>
      </c>
      <c r="M237" s="5"/>
    </row>
    <row r="238" spans="1:13">
      <c r="A238" s="33" t="s">
        <v>443</v>
      </c>
      <c r="B238" s="29">
        <v>31</v>
      </c>
      <c r="C238" s="30" t="s">
        <v>444</v>
      </c>
      <c r="D238" s="12">
        <f>VLOOKUP(A:A,'[1]10804總表'!B:L,3,FALSE)</f>
        <v>0</v>
      </c>
      <c r="E238" s="12">
        <f>VLOOKUP(A:A,'[1]10804總表'!B:L,4,FALSE)</f>
        <v>0</v>
      </c>
      <c r="F238" s="12">
        <f>VLOOKUP(A:A,'[1]10804總表'!B:L,5,FALSE)</f>
        <v>1</v>
      </c>
      <c r="G238" s="12">
        <f>VLOOKUP(A:A,'[1]10804總表'!B:L,6,FALSE)</f>
        <v>0</v>
      </c>
      <c r="H238" s="12">
        <f>VLOOKUP(A:A,'[1]10804總表'!B:L,7,FALSE)</f>
        <v>1</v>
      </c>
      <c r="I238" s="12">
        <f>VLOOKUP(A:A,'[1]10804總表'!B:L,8,FALSE)</f>
        <v>0</v>
      </c>
      <c r="J238" s="12">
        <f>VLOOKUP(A:A,'[1]10804總表'!B:L,9,FALSE)</f>
        <v>0</v>
      </c>
      <c r="K238" s="12">
        <f>VLOOKUP(A:A,'[1]10804總表'!B:L,10,FALSE)</f>
        <v>0</v>
      </c>
      <c r="L238" s="18"/>
      <c r="M238" s="5"/>
    </row>
    <row r="239" spans="1:13">
      <c r="A239" s="33" t="s">
        <v>445</v>
      </c>
      <c r="B239" s="29">
        <v>32</v>
      </c>
      <c r="C239" s="30" t="s">
        <v>446</v>
      </c>
      <c r="D239" s="12">
        <f>VLOOKUP(A:A,'[1]10804總表'!B:L,3,FALSE)</f>
        <v>0</v>
      </c>
      <c r="E239" s="12">
        <f>VLOOKUP(A:A,'[1]10804總表'!B:L,4,FALSE)</f>
        <v>0</v>
      </c>
      <c r="F239" s="12">
        <f>VLOOKUP(A:A,'[1]10804總表'!B:L,5,FALSE)</f>
        <v>1</v>
      </c>
      <c r="G239" s="12">
        <f>VLOOKUP(A:A,'[1]10804總表'!B:L,6,FALSE)</f>
        <v>0</v>
      </c>
      <c r="H239" s="12">
        <f>VLOOKUP(A:A,'[1]10804總表'!B:L,7,FALSE)</f>
        <v>1</v>
      </c>
      <c r="I239" s="12">
        <f>VLOOKUP(A:A,'[1]10804總表'!B:L,8,FALSE)</f>
        <v>0</v>
      </c>
      <c r="J239" s="12">
        <f>VLOOKUP(A:A,'[1]10804總表'!B:L,9,FALSE)</f>
        <v>0</v>
      </c>
      <c r="K239" s="12">
        <f>VLOOKUP(A:A,'[1]10804總表'!B:L,10,FALSE)</f>
        <v>0</v>
      </c>
      <c r="M239" s="5"/>
    </row>
    <row r="240" spans="1:13">
      <c r="A240" s="33" t="s">
        <v>447</v>
      </c>
      <c r="B240" s="29">
        <v>33</v>
      </c>
      <c r="C240" s="30" t="s">
        <v>448</v>
      </c>
      <c r="D240" s="12">
        <f>VLOOKUP(A:A,'[1]10804總表'!B:L,3,FALSE)</f>
        <v>0</v>
      </c>
      <c r="E240" s="12">
        <f>VLOOKUP(A:A,'[1]10804總表'!B:L,4,FALSE)</f>
        <v>0</v>
      </c>
      <c r="F240" s="12">
        <f>VLOOKUP(A:A,'[1]10804總表'!B:L,5,FALSE)</f>
        <v>19</v>
      </c>
      <c r="G240" s="12">
        <f>VLOOKUP(A:A,'[1]10804總表'!B:L,6,FALSE)</f>
        <v>1</v>
      </c>
      <c r="H240" s="12">
        <f>VLOOKUP(A:A,'[1]10804總表'!B:L,7,FALSE)</f>
        <v>19</v>
      </c>
      <c r="I240" s="12">
        <f>VLOOKUP(A:A,'[1]10804總表'!B:L,8,FALSE)</f>
        <v>1</v>
      </c>
      <c r="J240" s="12">
        <f>VLOOKUP(A:A,'[1]10804總表'!B:L,9,FALSE)</f>
        <v>1</v>
      </c>
      <c r="K240" s="12">
        <f>VLOOKUP(A:A,'[1]10804總表'!B:L,10,FALSE)</f>
        <v>0</v>
      </c>
      <c r="M240" s="5"/>
    </row>
    <row r="241" spans="1:13">
      <c r="A241" s="33" t="s">
        <v>449</v>
      </c>
      <c r="B241" s="29">
        <v>34</v>
      </c>
      <c r="C241" s="30" t="s">
        <v>450</v>
      </c>
      <c r="D241" s="12">
        <f>VLOOKUP(A:A,'[1]10804總表'!B:L,3,FALSE)</f>
        <v>0</v>
      </c>
      <c r="E241" s="12">
        <f>VLOOKUP(A:A,'[1]10804總表'!B:L,4,FALSE)</f>
        <v>0</v>
      </c>
      <c r="F241" s="12">
        <f>VLOOKUP(A:A,'[1]10804總表'!B:L,5,FALSE)</f>
        <v>7</v>
      </c>
      <c r="G241" s="12">
        <f>VLOOKUP(A:A,'[1]10804總表'!B:L,6,FALSE)</f>
        <v>0</v>
      </c>
      <c r="H241" s="12">
        <f>VLOOKUP(A:A,'[1]10804總表'!B:L,7,FALSE)</f>
        <v>7</v>
      </c>
      <c r="I241" s="12">
        <f>VLOOKUP(A:A,'[1]10804總表'!B:L,8,FALSE)</f>
        <v>0</v>
      </c>
      <c r="J241" s="12">
        <f>VLOOKUP(A:A,'[1]10804總表'!B:L,9,FALSE)</f>
        <v>0</v>
      </c>
      <c r="K241" s="12">
        <f>VLOOKUP(A:A,'[1]10804總表'!B:L,10,FALSE)</f>
        <v>0</v>
      </c>
      <c r="L241" s="18"/>
      <c r="M241" s="5"/>
    </row>
    <row r="242" spans="1:13" ht="22.8">
      <c r="A242" s="33" t="s">
        <v>451</v>
      </c>
      <c r="B242" s="41">
        <v>35</v>
      </c>
      <c r="C242" s="42" t="s">
        <v>452</v>
      </c>
      <c r="D242" s="39">
        <f>VLOOKUP(A:A,'[1]10804總表'!B:L,3,FALSE)</f>
        <v>0</v>
      </c>
      <c r="E242" s="39">
        <f>VLOOKUP(A:A,'[1]10804總表'!B:L,4,FALSE)</f>
        <v>0</v>
      </c>
      <c r="F242" s="39">
        <f>VLOOKUP(A:A,'[1]10804總表'!B:L,5,FALSE)</f>
        <v>33</v>
      </c>
      <c r="G242" s="39">
        <f>VLOOKUP(A:A,'[1]10804總表'!B:L,6,FALSE)</f>
        <v>0</v>
      </c>
      <c r="H242" s="39">
        <f>VLOOKUP(A:A,'[1]10804總表'!B:L,7,FALSE)</f>
        <v>33</v>
      </c>
      <c r="I242" s="39">
        <f>VLOOKUP(A:A,'[1]10804總表'!B:L,8,FALSE)</f>
        <v>1</v>
      </c>
      <c r="J242" s="39">
        <f>VLOOKUP(A:A,'[1]10804總表'!B:L,9,FALSE)</f>
        <v>0</v>
      </c>
      <c r="K242" s="39">
        <f>VLOOKUP(A:A,'[1]10804總表'!B:L,10,FALSE)</f>
        <v>1</v>
      </c>
      <c r="L242" s="40" t="s">
        <v>26</v>
      </c>
      <c r="M242" s="5"/>
    </row>
    <row r="243" spans="1:13">
      <c r="A243" s="33" t="s">
        <v>453</v>
      </c>
      <c r="B243" s="29">
        <v>36</v>
      </c>
      <c r="C243" s="30" t="s">
        <v>454</v>
      </c>
      <c r="D243" s="12">
        <f>VLOOKUP(A:A,'[1]10804總表'!B:L,3,FALSE)</f>
        <v>0</v>
      </c>
      <c r="E243" s="12">
        <f>VLOOKUP(A:A,'[1]10804總表'!B:L,4,FALSE)</f>
        <v>0</v>
      </c>
      <c r="F243" s="12">
        <f>VLOOKUP(A:A,'[1]10804總表'!B:L,5,FALSE)</f>
        <v>6</v>
      </c>
      <c r="G243" s="12">
        <f>VLOOKUP(A:A,'[1]10804總表'!B:L,6,FALSE)</f>
        <v>0</v>
      </c>
      <c r="H243" s="12">
        <f>VLOOKUP(A:A,'[1]10804總表'!B:L,7,FALSE)</f>
        <v>6</v>
      </c>
      <c r="I243" s="12">
        <f>VLOOKUP(A:A,'[1]10804總表'!B:L,8,FALSE)</f>
        <v>0</v>
      </c>
      <c r="J243" s="12">
        <f>VLOOKUP(A:A,'[1]10804總表'!B:L,9,FALSE)</f>
        <v>0</v>
      </c>
      <c r="K243" s="12">
        <f>VLOOKUP(A:A,'[1]10804總表'!B:L,10,FALSE)</f>
        <v>0</v>
      </c>
      <c r="M243" s="5"/>
    </row>
    <row r="244" spans="1:13">
      <c r="A244" s="33" t="s">
        <v>455</v>
      </c>
      <c r="B244" s="29">
        <v>37</v>
      </c>
      <c r="C244" s="30" t="s">
        <v>456</v>
      </c>
      <c r="D244" s="12">
        <f>VLOOKUP(A:A,'[1]10804總表'!B:L,3,FALSE)</f>
        <v>0</v>
      </c>
      <c r="E244" s="12">
        <f>VLOOKUP(A:A,'[1]10804總表'!B:L,4,FALSE)</f>
        <v>0</v>
      </c>
      <c r="F244" s="12">
        <f>VLOOKUP(A:A,'[1]10804總表'!B:L,5,FALSE)</f>
        <v>3</v>
      </c>
      <c r="G244" s="12">
        <f>VLOOKUP(A:A,'[1]10804總表'!B:L,6,FALSE)</f>
        <v>0</v>
      </c>
      <c r="H244" s="12">
        <f>VLOOKUP(A:A,'[1]10804總表'!B:L,7,FALSE)</f>
        <v>3</v>
      </c>
      <c r="I244" s="12">
        <f>VLOOKUP(A:A,'[1]10804總表'!B:L,8,FALSE)</f>
        <v>0</v>
      </c>
      <c r="J244" s="12">
        <f>VLOOKUP(A:A,'[1]10804總表'!B:L,9,FALSE)</f>
        <v>0</v>
      </c>
      <c r="K244" s="12">
        <f>VLOOKUP(A:A,'[1]10804總表'!B:L,10,FALSE)</f>
        <v>0</v>
      </c>
      <c r="M244" s="5"/>
    </row>
    <row r="245" spans="1:13">
      <c r="A245" s="33" t="s">
        <v>457</v>
      </c>
      <c r="B245" s="29">
        <v>38</v>
      </c>
      <c r="C245" s="30" t="s">
        <v>458</v>
      </c>
      <c r="D245" s="12">
        <f>VLOOKUP(A:A,'[1]10804總表'!B:L,3,FALSE)</f>
        <v>0</v>
      </c>
      <c r="E245" s="12">
        <f>VLOOKUP(A:A,'[1]10804總表'!B:L,4,FALSE)</f>
        <v>0</v>
      </c>
      <c r="F245" s="12">
        <f>VLOOKUP(A:A,'[1]10804總表'!B:L,5,FALSE)</f>
        <v>7</v>
      </c>
      <c r="G245" s="12">
        <f>VLOOKUP(A:A,'[1]10804總表'!B:L,6,FALSE)</f>
        <v>0</v>
      </c>
      <c r="H245" s="12">
        <f>VLOOKUP(A:A,'[1]10804總表'!B:L,7,FALSE)</f>
        <v>7</v>
      </c>
      <c r="I245" s="12">
        <f>VLOOKUP(A:A,'[1]10804總表'!B:L,8,FALSE)</f>
        <v>0</v>
      </c>
      <c r="J245" s="12">
        <f>VLOOKUP(A:A,'[1]10804總表'!B:L,9,FALSE)</f>
        <v>0</v>
      </c>
      <c r="K245" s="12">
        <f>VLOOKUP(A:A,'[1]10804總表'!B:L,10,FALSE)</f>
        <v>0</v>
      </c>
      <c r="M245" s="5"/>
    </row>
    <row r="246" spans="1:13">
      <c r="A246" s="33" t="s">
        <v>459</v>
      </c>
      <c r="B246" s="29">
        <v>39</v>
      </c>
      <c r="C246" s="30" t="s">
        <v>460</v>
      </c>
      <c r="D246" s="12">
        <f>VLOOKUP(A:A,'[1]10804總表'!B:L,3,FALSE)</f>
        <v>0</v>
      </c>
      <c r="E246" s="12">
        <f>VLOOKUP(A:A,'[1]10804總表'!B:L,4,FALSE)</f>
        <v>0</v>
      </c>
      <c r="F246" s="12">
        <f>VLOOKUP(A:A,'[1]10804總表'!B:L,5,FALSE)</f>
        <v>8</v>
      </c>
      <c r="G246" s="12">
        <f>VLOOKUP(A:A,'[1]10804總表'!B:L,6,FALSE)</f>
        <v>0</v>
      </c>
      <c r="H246" s="12">
        <f>VLOOKUP(A:A,'[1]10804總表'!B:L,7,FALSE)</f>
        <v>8</v>
      </c>
      <c r="I246" s="12">
        <f>VLOOKUP(A:A,'[1]10804總表'!B:L,8,FALSE)</f>
        <v>0</v>
      </c>
      <c r="J246" s="12">
        <f>VLOOKUP(A:A,'[1]10804總表'!B:L,9,FALSE)</f>
        <v>0</v>
      </c>
      <c r="K246" s="12">
        <f>VLOOKUP(A:A,'[1]10804總表'!B:L,10,FALSE)</f>
        <v>0</v>
      </c>
      <c r="L246" s="18"/>
      <c r="M246" s="5"/>
    </row>
    <row r="247" spans="1:13" ht="22.8">
      <c r="A247" s="33" t="s">
        <v>461</v>
      </c>
      <c r="B247" s="41">
        <v>40</v>
      </c>
      <c r="C247" s="42" t="s">
        <v>462</v>
      </c>
      <c r="D247" s="39">
        <f>VLOOKUP(A:A,'[1]10804總表'!B:L,3,FALSE)</f>
        <v>0</v>
      </c>
      <c r="E247" s="39">
        <f>VLOOKUP(A:A,'[1]10804總表'!B:L,4,FALSE)</f>
        <v>0</v>
      </c>
      <c r="F247" s="39">
        <f>VLOOKUP(A:A,'[1]10804總表'!B:L,5,FALSE)</f>
        <v>22</v>
      </c>
      <c r="G247" s="39">
        <f>VLOOKUP(A:A,'[1]10804總表'!B:L,6,FALSE)</f>
        <v>0</v>
      </c>
      <c r="H247" s="39">
        <f>VLOOKUP(A:A,'[1]10804總表'!B:L,7,FALSE)</f>
        <v>22</v>
      </c>
      <c r="I247" s="39">
        <f>VLOOKUP(A:A,'[1]10804總表'!B:L,8,FALSE)</f>
        <v>1</v>
      </c>
      <c r="J247" s="39">
        <f>VLOOKUP(A:A,'[1]10804總表'!B:L,9,FALSE)</f>
        <v>0</v>
      </c>
      <c r="K247" s="39">
        <f>VLOOKUP(A:A,'[1]10804總表'!B:L,10,FALSE)</f>
        <v>1</v>
      </c>
      <c r="L247" s="40" t="s">
        <v>26</v>
      </c>
      <c r="M247" s="5"/>
    </row>
    <row r="248" spans="1:13">
      <c r="A248" s="33" t="s">
        <v>463</v>
      </c>
      <c r="B248" s="29">
        <v>41</v>
      </c>
      <c r="C248" s="30" t="s">
        <v>464</v>
      </c>
      <c r="D248" s="12">
        <f>VLOOKUP(A:A,'[1]10804總表'!B:L,3,FALSE)</f>
        <v>0</v>
      </c>
      <c r="E248" s="12">
        <f>VLOOKUP(A:A,'[1]10804總表'!B:L,4,FALSE)</f>
        <v>0</v>
      </c>
      <c r="F248" s="12">
        <f>VLOOKUP(A:A,'[1]10804總表'!B:L,5,FALSE)</f>
        <v>14</v>
      </c>
      <c r="G248" s="12">
        <f>VLOOKUP(A:A,'[1]10804總表'!B:L,6,FALSE)</f>
        <v>1</v>
      </c>
      <c r="H248" s="12">
        <f>VLOOKUP(A:A,'[1]10804總表'!B:L,7,FALSE)</f>
        <v>14</v>
      </c>
      <c r="I248" s="12">
        <f>VLOOKUP(A:A,'[1]10804總表'!B:L,8,FALSE)</f>
        <v>0</v>
      </c>
      <c r="J248" s="12">
        <f>VLOOKUP(A:A,'[1]10804總表'!B:L,9,FALSE)</f>
        <v>1</v>
      </c>
      <c r="K248" s="12">
        <f>VLOOKUP(A:A,'[1]10804總表'!B:L,10,FALSE)</f>
        <v>0</v>
      </c>
      <c r="L248" s="18"/>
      <c r="M248" s="5"/>
    </row>
    <row r="249" spans="1:13">
      <c r="A249" s="33" t="s">
        <v>465</v>
      </c>
      <c r="B249" s="29">
        <v>42</v>
      </c>
      <c r="C249" s="30" t="s">
        <v>466</v>
      </c>
      <c r="D249" s="12">
        <f>VLOOKUP(A:A,'[1]10804總表'!B:L,3,FALSE)</f>
        <v>0</v>
      </c>
      <c r="E249" s="12">
        <f>VLOOKUP(A:A,'[1]10804總表'!B:L,4,FALSE)</f>
        <v>0</v>
      </c>
      <c r="F249" s="12">
        <f>VLOOKUP(A:A,'[1]10804總表'!B:L,5,FALSE)</f>
        <v>1</v>
      </c>
      <c r="G249" s="12">
        <f>VLOOKUP(A:A,'[1]10804總表'!B:L,6,FALSE)</f>
        <v>0</v>
      </c>
      <c r="H249" s="12">
        <f>VLOOKUP(A:A,'[1]10804總表'!B:L,7,FALSE)</f>
        <v>1</v>
      </c>
      <c r="I249" s="12">
        <f>VLOOKUP(A:A,'[1]10804總表'!B:L,8,FALSE)</f>
        <v>0</v>
      </c>
      <c r="J249" s="12">
        <f>VLOOKUP(A:A,'[1]10804總表'!B:L,9,FALSE)</f>
        <v>0</v>
      </c>
      <c r="K249" s="12">
        <f>VLOOKUP(A:A,'[1]10804總表'!B:L,10,FALSE)</f>
        <v>0</v>
      </c>
      <c r="M249" s="5"/>
    </row>
    <row r="250" spans="1:13">
      <c r="A250" s="33" t="s">
        <v>467</v>
      </c>
      <c r="B250" s="29">
        <v>43</v>
      </c>
      <c r="C250" s="30" t="s">
        <v>468</v>
      </c>
      <c r="D250" s="12">
        <f>VLOOKUP(A:A,'[1]10804總表'!B:L,3,FALSE)</f>
        <v>0</v>
      </c>
      <c r="E250" s="12">
        <f>VLOOKUP(A:A,'[1]10804總表'!B:L,4,FALSE)</f>
        <v>0</v>
      </c>
      <c r="F250" s="12">
        <f>VLOOKUP(A:A,'[1]10804總表'!B:L,5,FALSE)</f>
        <v>10</v>
      </c>
      <c r="G250" s="12">
        <f>VLOOKUP(A:A,'[1]10804總表'!B:L,6,FALSE)</f>
        <v>0</v>
      </c>
      <c r="H250" s="12">
        <f>VLOOKUP(A:A,'[1]10804總表'!B:L,7,FALSE)</f>
        <v>10</v>
      </c>
      <c r="I250" s="12">
        <f>VLOOKUP(A:A,'[1]10804總表'!B:L,8,FALSE)</f>
        <v>0</v>
      </c>
      <c r="J250" s="12">
        <f>VLOOKUP(A:A,'[1]10804總表'!B:L,9,FALSE)</f>
        <v>0</v>
      </c>
      <c r="K250" s="12">
        <f>VLOOKUP(A:A,'[1]10804總表'!B:L,10,FALSE)</f>
        <v>0</v>
      </c>
      <c r="M250" s="5"/>
    </row>
    <row r="251" spans="1:13">
      <c r="A251" s="33" t="s">
        <v>469</v>
      </c>
      <c r="B251" s="29">
        <v>44</v>
      </c>
      <c r="C251" s="30" t="s">
        <v>470</v>
      </c>
      <c r="D251" s="12">
        <f>VLOOKUP(A:A,'[1]10804總表'!B:L,3,FALSE)</f>
        <v>0</v>
      </c>
      <c r="E251" s="12">
        <f>VLOOKUP(A:A,'[1]10804總表'!B:L,4,FALSE)</f>
        <v>0</v>
      </c>
      <c r="F251" s="12">
        <f>VLOOKUP(A:A,'[1]10804總表'!B:L,5,FALSE)</f>
        <v>1</v>
      </c>
      <c r="G251" s="12">
        <f>VLOOKUP(A:A,'[1]10804總表'!B:L,6,FALSE)</f>
        <v>0</v>
      </c>
      <c r="H251" s="12">
        <f>VLOOKUP(A:A,'[1]10804總表'!B:L,7,FALSE)</f>
        <v>1</v>
      </c>
      <c r="I251" s="12">
        <f>VLOOKUP(A:A,'[1]10804總表'!B:L,8,FALSE)</f>
        <v>0</v>
      </c>
      <c r="J251" s="12">
        <f>VLOOKUP(A:A,'[1]10804總表'!B:L,9,FALSE)</f>
        <v>0</v>
      </c>
      <c r="K251" s="12">
        <f>VLOOKUP(A:A,'[1]10804總表'!B:L,10,FALSE)</f>
        <v>0</v>
      </c>
      <c r="L251" s="18"/>
      <c r="M251" s="5"/>
    </row>
    <row r="252" spans="1:13">
      <c r="A252" s="33" t="s">
        <v>471</v>
      </c>
      <c r="B252" s="29">
        <v>45</v>
      </c>
      <c r="C252" s="30" t="s">
        <v>472</v>
      </c>
      <c r="D252" s="12">
        <f>VLOOKUP(A:A,'[1]10804總表'!B:L,3,FALSE)</f>
        <v>0</v>
      </c>
      <c r="E252" s="12">
        <f>VLOOKUP(A:A,'[1]10804總表'!B:L,4,FALSE)</f>
        <v>0</v>
      </c>
      <c r="F252" s="12">
        <f>VLOOKUP(A:A,'[1]10804總表'!B:L,5,FALSE)</f>
        <v>1</v>
      </c>
      <c r="G252" s="12">
        <f>VLOOKUP(A:A,'[1]10804總表'!B:L,6,FALSE)</f>
        <v>0</v>
      </c>
      <c r="H252" s="12">
        <f>VLOOKUP(A:A,'[1]10804總表'!B:L,7,FALSE)</f>
        <v>1</v>
      </c>
      <c r="I252" s="12">
        <f>VLOOKUP(A:A,'[1]10804總表'!B:L,8,FALSE)</f>
        <v>0</v>
      </c>
      <c r="J252" s="12">
        <f>VLOOKUP(A:A,'[1]10804總表'!B:L,9,FALSE)</f>
        <v>0</v>
      </c>
      <c r="K252" s="12">
        <f>VLOOKUP(A:A,'[1]10804總表'!B:L,10,FALSE)</f>
        <v>0</v>
      </c>
      <c r="M252" s="5"/>
    </row>
    <row r="253" spans="1:13">
      <c r="A253" s="33" t="s">
        <v>473</v>
      </c>
      <c r="B253" s="29">
        <v>46</v>
      </c>
      <c r="C253" s="30" t="s">
        <v>474</v>
      </c>
      <c r="D253" s="12">
        <f>VLOOKUP(A:A,'[1]10804總表'!B:L,3,FALSE)</f>
        <v>0</v>
      </c>
      <c r="E253" s="12">
        <f>VLOOKUP(A:A,'[1]10804總表'!B:L,4,FALSE)</f>
        <v>0</v>
      </c>
      <c r="F253" s="12">
        <f>VLOOKUP(A:A,'[1]10804總表'!B:L,5,FALSE)</f>
        <v>46</v>
      </c>
      <c r="G253" s="12">
        <f>VLOOKUP(A:A,'[1]10804總表'!B:L,6,FALSE)</f>
        <v>1</v>
      </c>
      <c r="H253" s="12">
        <f>VLOOKUP(A:A,'[1]10804總表'!B:L,7,FALSE)</f>
        <v>46</v>
      </c>
      <c r="I253" s="12">
        <f>VLOOKUP(A:A,'[1]10804總表'!B:L,8,FALSE)</f>
        <v>1</v>
      </c>
      <c r="J253" s="12">
        <f>VLOOKUP(A:A,'[1]10804總表'!B:L,9,FALSE)</f>
        <v>1</v>
      </c>
      <c r="K253" s="12">
        <f>VLOOKUP(A:A,'[1]10804總表'!B:L,10,FALSE)</f>
        <v>0</v>
      </c>
      <c r="L253" s="18"/>
      <c r="M253" s="5"/>
    </row>
    <row r="254" spans="1:13" ht="22.8">
      <c r="A254" s="34" t="s">
        <v>475</v>
      </c>
      <c r="B254" s="41">
        <v>47</v>
      </c>
      <c r="C254" s="42" t="s">
        <v>476</v>
      </c>
      <c r="D254" s="39">
        <f>VLOOKUP(A:A,'[1]10804總表'!B:L,3,FALSE)</f>
        <v>0</v>
      </c>
      <c r="E254" s="39">
        <f>VLOOKUP(A:A,'[1]10804總表'!B:L,4,FALSE)</f>
        <v>0</v>
      </c>
      <c r="F254" s="39">
        <f>VLOOKUP(A:A,'[1]10804總表'!B:L,5,FALSE)</f>
        <v>33</v>
      </c>
      <c r="G254" s="39">
        <f>VLOOKUP(A:A,'[1]10804總表'!B:L,6,FALSE)</f>
        <v>0</v>
      </c>
      <c r="H254" s="39">
        <f>VLOOKUP(A:A,'[1]10804總表'!B:L,7,FALSE)</f>
        <v>33</v>
      </c>
      <c r="I254" s="39">
        <f>VLOOKUP(A:A,'[1]10804總表'!B:L,8,FALSE)</f>
        <v>1</v>
      </c>
      <c r="J254" s="39">
        <f>VLOOKUP(A:A,'[1]10804總表'!B:L,9,FALSE)</f>
        <v>0</v>
      </c>
      <c r="K254" s="39">
        <f>VLOOKUP(A:A,'[1]10804總表'!B:L,10,FALSE)</f>
        <v>1</v>
      </c>
      <c r="L254" s="40" t="s">
        <v>26</v>
      </c>
      <c r="M254" s="5"/>
    </row>
    <row r="255" spans="1:13">
      <c r="A255" s="33" t="s">
        <v>477</v>
      </c>
      <c r="B255" s="29">
        <v>48</v>
      </c>
      <c r="C255" s="30" t="s">
        <v>478</v>
      </c>
      <c r="D255" s="12">
        <f>VLOOKUP(A:A,'[1]10804總表'!B:L,3,FALSE)</f>
        <v>0</v>
      </c>
      <c r="E255" s="12">
        <f>VLOOKUP(A:A,'[1]10804總表'!B:L,4,FALSE)</f>
        <v>0</v>
      </c>
      <c r="F255" s="12">
        <f>VLOOKUP(A:A,'[1]10804總表'!B:L,5,FALSE)</f>
        <v>40.5</v>
      </c>
      <c r="G255" s="12">
        <f>VLOOKUP(A:A,'[1]10804總表'!B:L,6,FALSE)</f>
        <v>2.5</v>
      </c>
      <c r="H255" s="12">
        <f>VLOOKUP(A:A,'[1]10804總表'!B:L,7,FALSE)</f>
        <v>40.5</v>
      </c>
      <c r="I255" s="12">
        <f>VLOOKUP(A:A,'[1]10804總表'!B:L,8,FALSE)</f>
        <v>1</v>
      </c>
      <c r="J255" s="12">
        <f>VLOOKUP(A:A,'[1]10804總表'!B:L,9,FALSE)</f>
        <v>2.5</v>
      </c>
      <c r="K255" s="12">
        <f>VLOOKUP(A:A,'[1]10804總表'!B:L,10,FALSE)</f>
        <v>0</v>
      </c>
      <c r="M255" s="5"/>
    </row>
    <row r="256" spans="1:13">
      <c r="A256" s="33" t="s">
        <v>479</v>
      </c>
      <c r="B256" s="29">
        <v>49</v>
      </c>
      <c r="C256" s="30" t="s">
        <v>480</v>
      </c>
      <c r="D256" s="12">
        <f>VLOOKUP(A:A,'[1]10804總表'!B:L,3,FALSE)</f>
        <v>0</v>
      </c>
      <c r="E256" s="12">
        <f>VLOOKUP(A:A,'[1]10804總表'!B:L,4,FALSE)</f>
        <v>0</v>
      </c>
      <c r="F256" s="12">
        <f>VLOOKUP(A:A,'[1]10804總表'!B:L,5,FALSE)</f>
        <v>17</v>
      </c>
      <c r="G256" s="12">
        <f>VLOOKUP(A:A,'[1]10804總表'!B:L,6,FALSE)</f>
        <v>1</v>
      </c>
      <c r="H256" s="12">
        <f>VLOOKUP(A:A,'[1]10804總表'!B:L,7,FALSE)</f>
        <v>17</v>
      </c>
      <c r="I256" s="12">
        <f>VLOOKUP(A:A,'[1]10804總表'!B:L,8,FALSE)</f>
        <v>1</v>
      </c>
      <c r="J256" s="12">
        <f>VLOOKUP(A:A,'[1]10804總表'!B:L,9,FALSE)</f>
        <v>1</v>
      </c>
      <c r="K256" s="12">
        <f>VLOOKUP(A:A,'[1]10804總表'!B:L,10,FALSE)</f>
        <v>0</v>
      </c>
      <c r="L256" s="18"/>
      <c r="M256" s="5"/>
    </row>
    <row r="257" spans="1:13">
      <c r="A257" s="33" t="s">
        <v>481</v>
      </c>
      <c r="B257" s="29">
        <v>50</v>
      </c>
      <c r="C257" s="30" t="s">
        <v>482</v>
      </c>
      <c r="D257" s="12">
        <f>VLOOKUP(A:A,'[1]10804總表'!B:L,3,FALSE)</f>
        <v>0</v>
      </c>
      <c r="E257" s="12">
        <f>VLOOKUP(A:A,'[1]10804總表'!B:L,4,FALSE)</f>
        <v>0</v>
      </c>
      <c r="F257" s="12">
        <f>VLOOKUP(A:A,'[1]10804總表'!B:L,5,FALSE)</f>
        <v>3</v>
      </c>
      <c r="G257" s="12">
        <f>VLOOKUP(A:A,'[1]10804總表'!B:L,6,FALSE)</f>
        <v>0</v>
      </c>
      <c r="H257" s="12">
        <f>VLOOKUP(A:A,'[1]10804總表'!B:L,7,FALSE)</f>
        <v>3</v>
      </c>
      <c r="I257" s="12">
        <f>VLOOKUP(A:A,'[1]10804總表'!B:L,8,FALSE)</f>
        <v>0</v>
      </c>
      <c r="J257" s="12">
        <f>VLOOKUP(A:A,'[1]10804總表'!B:L,9,FALSE)</f>
        <v>0</v>
      </c>
      <c r="K257" s="12">
        <f>VLOOKUP(A:A,'[1]10804總表'!B:L,10,FALSE)</f>
        <v>0</v>
      </c>
      <c r="M257" s="5"/>
    </row>
    <row r="258" spans="1:13">
      <c r="A258" s="33" t="s">
        <v>483</v>
      </c>
      <c r="B258" s="29">
        <v>51</v>
      </c>
      <c r="C258" s="30" t="s">
        <v>484</v>
      </c>
      <c r="D258" s="12">
        <f>VLOOKUP(A:A,'[1]10804總表'!B:L,3,FALSE)</f>
        <v>0</v>
      </c>
      <c r="E258" s="12">
        <f>VLOOKUP(A:A,'[1]10804總表'!B:L,4,FALSE)</f>
        <v>0</v>
      </c>
      <c r="F258" s="12">
        <f>VLOOKUP(A:A,'[1]10804總表'!B:L,5,FALSE)</f>
        <v>3</v>
      </c>
      <c r="G258" s="12">
        <f>VLOOKUP(A:A,'[1]10804總表'!B:L,6,FALSE)</f>
        <v>0</v>
      </c>
      <c r="H258" s="12">
        <f>VLOOKUP(A:A,'[1]10804總表'!B:L,7,FALSE)</f>
        <v>3</v>
      </c>
      <c r="I258" s="12">
        <f>VLOOKUP(A:A,'[1]10804總表'!B:L,8,FALSE)</f>
        <v>0</v>
      </c>
      <c r="J258" s="12">
        <f>VLOOKUP(A:A,'[1]10804總表'!B:L,9,FALSE)</f>
        <v>0</v>
      </c>
      <c r="K258" s="12">
        <f>VLOOKUP(A:A,'[1]10804總表'!B:L,10,FALSE)</f>
        <v>0</v>
      </c>
      <c r="M258" s="5"/>
    </row>
    <row r="259" spans="1:13" ht="27.6">
      <c r="A259" s="33" t="s">
        <v>485</v>
      </c>
      <c r="B259" s="29">
        <v>52</v>
      </c>
      <c r="C259" s="30" t="s">
        <v>486</v>
      </c>
      <c r="D259" s="12">
        <f>VLOOKUP(A:A,'[1]10804總表'!B:L,3,FALSE)</f>
        <v>0</v>
      </c>
      <c r="E259" s="12">
        <f>VLOOKUP(A:A,'[1]10804總表'!B:L,4,FALSE)</f>
        <v>0</v>
      </c>
      <c r="F259" s="12">
        <f>VLOOKUP(A:A,'[1]10804總表'!B:L,5,FALSE)</f>
        <v>11</v>
      </c>
      <c r="G259" s="12">
        <f>VLOOKUP(A:A,'[1]10804總表'!B:L,6,FALSE)</f>
        <v>0</v>
      </c>
      <c r="H259" s="12">
        <f>VLOOKUP(A:A,'[1]10804總表'!B:L,7,FALSE)</f>
        <v>11</v>
      </c>
      <c r="I259" s="12">
        <f>VLOOKUP(A:A,'[1]10804總表'!B:L,8,FALSE)</f>
        <v>0</v>
      </c>
      <c r="J259" s="12">
        <f>VLOOKUP(A:A,'[1]10804總表'!B:L,9,FALSE)</f>
        <v>0</v>
      </c>
      <c r="K259" s="12">
        <f>VLOOKUP(A:A,'[1]10804總表'!B:L,10,FALSE)</f>
        <v>0</v>
      </c>
      <c r="M259" s="5"/>
    </row>
    <row r="260" spans="1:13">
      <c r="A260" s="33" t="s">
        <v>487</v>
      </c>
      <c r="B260" s="29">
        <v>53</v>
      </c>
      <c r="C260" s="30" t="s">
        <v>488</v>
      </c>
      <c r="D260" s="12">
        <f>VLOOKUP(A:A,'[1]10804總表'!B:L,3,FALSE)</f>
        <v>0</v>
      </c>
      <c r="E260" s="12">
        <f>VLOOKUP(A:A,'[1]10804總表'!B:L,4,FALSE)</f>
        <v>0</v>
      </c>
      <c r="F260" s="12">
        <f>VLOOKUP(A:A,'[1]10804總表'!B:L,5,FALSE)</f>
        <v>16</v>
      </c>
      <c r="G260" s="12">
        <f>VLOOKUP(A:A,'[1]10804總表'!B:L,6,FALSE)</f>
        <v>0</v>
      </c>
      <c r="H260" s="12">
        <f>VLOOKUP(A:A,'[1]10804總表'!B:L,7,FALSE)</f>
        <v>16</v>
      </c>
      <c r="I260" s="12">
        <f>VLOOKUP(A:A,'[1]10804總表'!B:L,8,FALSE)</f>
        <v>0</v>
      </c>
      <c r="J260" s="12">
        <f>VLOOKUP(A:A,'[1]10804總表'!B:L,9,FALSE)</f>
        <v>0</v>
      </c>
      <c r="K260" s="12">
        <f>VLOOKUP(A:A,'[1]10804總表'!B:L,10,FALSE)</f>
        <v>0</v>
      </c>
      <c r="M260" s="5"/>
    </row>
    <row r="261" spans="1:13">
      <c r="A261" s="33" t="s">
        <v>489</v>
      </c>
      <c r="B261" s="29">
        <v>54</v>
      </c>
      <c r="C261" s="30" t="s">
        <v>490</v>
      </c>
      <c r="D261" s="12">
        <f>VLOOKUP(A:A,'[1]10804總表'!B:L,3,FALSE)</f>
        <v>0</v>
      </c>
      <c r="E261" s="12">
        <f>VLOOKUP(A:A,'[1]10804總表'!B:L,4,FALSE)</f>
        <v>0</v>
      </c>
      <c r="F261" s="12">
        <f>VLOOKUP(A:A,'[1]10804總表'!B:L,5,FALSE)</f>
        <v>1</v>
      </c>
      <c r="G261" s="12">
        <f>VLOOKUP(A:A,'[1]10804總表'!B:L,6,FALSE)</f>
        <v>0</v>
      </c>
      <c r="H261" s="12">
        <f>VLOOKUP(A:A,'[1]10804總表'!B:L,7,FALSE)</f>
        <v>1</v>
      </c>
      <c r="I261" s="12">
        <f>VLOOKUP(A:A,'[1]10804總表'!B:L,8,FALSE)</f>
        <v>0</v>
      </c>
      <c r="J261" s="12">
        <f>VLOOKUP(A:A,'[1]10804總表'!B:L,9,FALSE)</f>
        <v>0</v>
      </c>
      <c r="K261" s="12">
        <f>VLOOKUP(A:A,'[1]10804總表'!B:L,10,FALSE)</f>
        <v>0</v>
      </c>
      <c r="M261" s="5"/>
    </row>
  </sheetData>
  <autoFilter ref="A3:M261"/>
  <mergeCells count="11">
    <mergeCell ref="M2:M3"/>
    <mergeCell ref="B1:L1"/>
    <mergeCell ref="B2:B3"/>
    <mergeCell ref="C2:C3"/>
    <mergeCell ref="D2:E2"/>
    <mergeCell ref="F2:G2"/>
    <mergeCell ref="H2:H3"/>
    <mergeCell ref="I2:I3"/>
    <mergeCell ref="J2:J3"/>
    <mergeCell ref="K2:K3"/>
    <mergeCell ref="L2:L3"/>
  </mergeCells>
  <phoneticPr fontId="4" type="noConversion"/>
  <pageMargins left="0" right="0" top="0.74803149606299213" bottom="0.74803149606299213" header="0.31496062992125984" footer="0.31496062992125984"/>
  <pageSetup paperSize="9" scale="84" fitToHeight="0" orientation="portrait" r:id="rId1"/>
  <headerFooter>
    <oddFooter>第 &amp;P 頁</oddFooter>
  </headerFooter>
  <rowBreaks count="12" manualBreakCount="12">
    <brk id="26" max="16383" man="1"/>
    <brk id="45" max="16383" man="1"/>
    <brk id="59" max="16383" man="1"/>
    <brk id="71" max="16383" man="1"/>
    <brk id="109" max="16383" man="1"/>
    <brk id="126" max="16383" man="1"/>
    <brk id="159" max="16383" man="1"/>
    <brk id="174" max="16383" man="1"/>
    <brk id="183" max="16383" man="1"/>
    <brk id="193" max="16383" man="1"/>
    <brk id="196" max="16383" man="1"/>
    <brk id="2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10804分表(發文) </vt:lpstr>
      <vt:lpstr>'10804分表(發文) '!Print_Area</vt:lpstr>
      <vt:lpstr>'10804分表(發文)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winnie</cp:lastModifiedBy>
  <cp:lastPrinted>2019-04-10T03:47:38Z</cp:lastPrinted>
  <dcterms:created xsi:type="dcterms:W3CDTF">2019-04-10T03:41:06Z</dcterms:created>
  <dcterms:modified xsi:type="dcterms:W3CDTF">2019-04-12T01:53:37Z</dcterms:modified>
</cp:coreProperties>
</file>